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2\DIGITAL\"/>
    </mc:Choice>
  </mc:AlternateContent>
  <bookViews>
    <workbookView xWindow="0" yWindow="0" windowWidth="28800" windowHeight="12135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C22" i="5" l="1"/>
  <c r="C14" i="5"/>
  <c r="E6" i="8" l="1"/>
  <c r="C10" i="8"/>
  <c r="E64" i="4"/>
  <c r="H64" i="4" s="1"/>
  <c r="E63" i="4"/>
  <c r="H63" i="4" s="1"/>
  <c r="E62" i="4"/>
  <c r="H62" i="4" s="1"/>
  <c r="E61" i="4"/>
  <c r="H61" i="4" s="1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H25" i="4"/>
  <c r="E25" i="4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91" i="4" l="1"/>
  <c r="F91" i="4"/>
  <c r="D91" i="4"/>
  <c r="E90" i="4"/>
  <c r="H90" i="4" s="1"/>
  <c r="E89" i="4"/>
  <c r="H89" i="4" s="1"/>
  <c r="E88" i="4"/>
  <c r="H88" i="4" s="1"/>
  <c r="E87" i="4"/>
  <c r="H87" i="4" s="1"/>
  <c r="E86" i="4"/>
  <c r="H86" i="4" s="1"/>
  <c r="E85" i="4"/>
  <c r="H85" i="4" s="1"/>
  <c r="E84" i="4"/>
  <c r="H84" i="4" s="1"/>
  <c r="C91" i="4"/>
  <c r="G77" i="4"/>
  <c r="F77" i="4"/>
  <c r="E76" i="4"/>
  <c r="H76" i="4" s="1"/>
  <c r="E75" i="4"/>
  <c r="H75" i="4" s="1"/>
  <c r="E74" i="4"/>
  <c r="H74" i="4" s="1"/>
  <c r="E73" i="4"/>
  <c r="H73" i="4" s="1"/>
  <c r="D77" i="4"/>
  <c r="C77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66" i="4"/>
  <c r="F66" i="4"/>
  <c r="D66" i="4"/>
  <c r="C66" i="4"/>
  <c r="H77" i="4" l="1"/>
  <c r="H91" i="4"/>
  <c r="E77" i="4"/>
  <c r="E91" i="4"/>
  <c r="H66" i="4"/>
  <c r="E66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5" i="5"/>
  <c r="G10" i="8"/>
  <c r="F10" i="8"/>
  <c r="E9" i="8"/>
  <c r="E8" i="8"/>
  <c r="E7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76" i="6"/>
  <c r="H75" i="6"/>
  <c r="H74" i="6"/>
  <c r="H73" i="6"/>
  <c r="H72" i="6"/>
  <c r="H67" i="6"/>
  <c r="H66" i="6"/>
  <c r="H64" i="6"/>
  <c r="H63" i="6"/>
  <c r="H62" i="6"/>
  <c r="H61" i="6"/>
  <c r="H60" i="6"/>
  <c r="H59" i="6"/>
  <c r="H58" i="6"/>
  <c r="H57" i="6"/>
  <c r="H56" i="6"/>
  <c r="H52" i="6"/>
  <c r="H51" i="6"/>
  <c r="H50" i="6"/>
  <c r="H48" i="6"/>
  <c r="H42" i="6"/>
  <c r="H41" i="6"/>
  <c r="H40" i="6"/>
  <c r="H39" i="6"/>
  <c r="H34" i="6"/>
  <c r="H27" i="6"/>
  <c r="H21" i="6"/>
  <c r="H18" i="6"/>
  <c r="H12" i="6"/>
  <c r="H11" i="6"/>
  <c r="E76" i="6"/>
  <c r="E75" i="6"/>
  <c r="E74" i="6"/>
  <c r="E73" i="6"/>
  <c r="E72" i="6"/>
  <c r="E71" i="6"/>
  <c r="H71" i="6" s="1"/>
  <c r="E70" i="6"/>
  <c r="H70" i="6" s="1"/>
  <c r="E68" i="6"/>
  <c r="H68" i="6" s="1"/>
  <c r="E67" i="6"/>
  <c r="E66" i="6"/>
  <c r="E64" i="6"/>
  <c r="E63" i="6"/>
  <c r="E62" i="6"/>
  <c r="E61" i="6"/>
  <c r="E60" i="6"/>
  <c r="E59" i="6"/>
  <c r="E58" i="6"/>
  <c r="E57" i="6"/>
  <c r="E56" i="6"/>
  <c r="E55" i="6"/>
  <c r="H55" i="6" s="1"/>
  <c r="E54" i="6"/>
  <c r="H54" i="6" s="1"/>
  <c r="E52" i="6"/>
  <c r="E51" i="6"/>
  <c r="E50" i="6"/>
  <c r="E49" i="6"/>
  <c r="H49" i="6" s="1"/>
  <c r="E48" i="6"/>
  <c r="E47" i="6"/>
  <c r="H47" i="6" s="1"/>
  <c r="E46" i="6"/>
  <c r="H46" i="6" s="1"/>
  <c r="E45" i="6"/>
  <c r="H45" i="6" s="1"/>
  <c r="E44" i="6"/>
  <c r="H44" i="6" s="1"/>
  <c r="E42" i="6"/>
  <c r="E41" i="6"/>
  <c r="E40" i="6"/>
  <c r="E39" i="6"/>
  <c r="E38" i="6"/>
  <c r="H38" i="6" s="1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H8" i="8" l="1"/>
  <c r="H9" i="8"/>
  <c r="H7" i="8"/>
  <c r="H6" i="8"/>
  <c r="E69" i="6"/>
  <c r="H69" i="6" s="1"/>
  <c r="E65" i="6"/>
  <c r="H65" i="6" s="1"/>
  <c r="E53" i="6"/>
  <c r="H53" i="6" s="1"/>
  <c r="E43" i="6"/>
  <c r="H43" i="6" s="1"/>
  <c r="E33" i="6"/>
  <c r="H33" i="6" s="1"/>
  <c r="E23" i="6"/>
  <c r="H23" i="6" s="1"/>
  <c r="G77" i="6"/>
  <c r="F77" i="6"/>
  <c r="D77" i="6"/>
  <c r="E13" i="6"/>
  <c r="H13" i="6" s="1"/>
  <c r="C77" i="6"/>
  <c r="E5" i="6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E37" i="5" l="1"/>
  <c r="E77" i="6"/>
  <c r="H5" i="6"/>
  <c r="H77" i="6" s="1"/>
  <c r="H37" i="5"/>
  <c r="D10" i="8"/>
  <c r="E5" i="8"/>
  <c r="E10" i="8" l="1"/>
  <c r="H5" i="8"/>
  <c r="H10" i="8" s="1"/>
</calcChain>
</file>

<file path=xl/sharedStrings.xml><?xml version="1.0" encoding="utf-8"?>
<sst xmlns="http://schemas.openxmlformats.org/spreadsheetml/2006/main" count="255" uniqueCount="194">
  <si>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</si>
  <si>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</si>
  <si>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</si>
  <si>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</si>
  <si>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</si>
  <si>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</si>
  <si>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</si>
  <si>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</si>
  <si>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</si>
  <si>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</si>
  <si>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</si>
  <si>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</si>
  <si>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</si>
  <si>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</si>
  <si>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</si>
  <si>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</si>
  <si>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</si>
  <si>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</si>
  <si>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</si>
  <si>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</si>
  <si>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</si>
  <si>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</si>
  <si>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</si>
  <si>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</si>
  <si>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</si>
  <si>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</si>
  <si>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</si>
  <si>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</si>
  <si>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</si>
  <si>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</si>
  <si>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</si>
  <si>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</si>
  <si>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</si>
  <si>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</si>
  <si>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</si>
  <si>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</si>
  <si>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</si>
  <si>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</si>
  <si>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</si>
  <si>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</si>
  <si>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</si>
  <si>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</si>
  <si>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</si>
  <si>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</si>
  <si>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</si>
  <si>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</si>
  <si>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</si>
  <si>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</si>
  <si>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</si>
  <si>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</si>
  <si>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</si>
  <si>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</si>
  <si>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</si>
  <si>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</si>
  <si>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</si>
  <si>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</si>
  <si>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</si>
  <si>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</si>
  <si>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</si>
  <si>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</si>
  <si>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</si>
  <si>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</si>
  <si>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</si>
  <si>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</si>
  <si>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</si>
  <si>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</si>
  <si>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</si>
  <si>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</si>
  <si>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</si>
  <si>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</si>
  <si>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</si>
  <si>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</si>
  <si>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</si>
  <si>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</si>
  <si>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</si>
  <si>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</si>
  <si>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</si>
  <si>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</si>
  <si>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</si>
  <si>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</si>
  <si>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</si>
  <si>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</si>
  <si>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</si>
  <si>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</si>
  <si>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</si>
  <si>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</si>
  <si>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</si>
  <si>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</si>
  <si>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</si>
  <si>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</si>
  <si>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</si>
  <si>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</si>
  <si>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</si>
  <si>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</si>
  <si>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</si>
  <si>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</si>
  <si>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</si>
  <si>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</si>
  <si>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</si>
  <si>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</si>
  <si>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</si>
  <si>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</si>
  <si>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</si>
  <si>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</si>
  <si>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</si>
  <si>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</si>
  <si>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</si>
  <si>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</si>
  <si>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</si>
  <si>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</si>
  <si>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</si>
  <si>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</si>
  <si>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</si>
  <si>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</si>
  <si>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</si>
  <si>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</si>
  <si>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</si>
  <si>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</si>
  <si>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</si>
  <si>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</si>
  <si>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</si>
  <si>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</si>
  <si>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</si>
  <si>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</si>
  <si>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</si>
  <si>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</si>
  <si>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</si>
  <si>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</si>
  <si>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</si>
  <si>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Municipio de Valle de Santiago, Gto.
Estado Analítico del Ejercicio del Presupuesto de Egresos
Clasificación por Objeto del Gasto (Capítulo y Concepto)
Del 1 de Enero al 30 de Junio de 2022</t>
  </si>
  <si>
    <t>Municipio de Valle de Santiago, Gto.
Estado Analítico del Ejercicio del Presupuesto de Egresos
Clasificación Económica (por Tipo de Gasto)
Del 1 de Enero al 30 de Junio de 2022</t>
  </si>
  <si>
    <t>31111-0101 PRESIDENTE</t>
  </si>
  <si>
    <t>31111-0102 SINDICO</t>
  </si>
  <si>
    <t>31111-0103 REGIDORES</t>
  </si>
  <si>
    <t>31111-0201 DESPACHO DEL PRESIDENTE</t>
  </si>
  <si>
    <t>31111-0301 DESPACHO DEL SECRETARIO PARTI</t>
  </si>
  <si>
    <t>31111-0303 DEPARTAMENTO DE COMUNICACION</t>
  </si>
  <si>
    <t>31111-0401 DESPACHO DEL SECRETARIO DEL A</t>
  </si>
  <si>
    <t>31111-0402 DEPTO DIRECCION REGLAMNTOS FI</t>
  </si>
  <si>
    <t>31111-0403 DEPARTAMENTO JURIDICO</t>
  </si>
  <si>
    <t>31111-0405 DEPTO UNIDAD DE ACCESO A LA I</t>
  </si>
  <si>
    <t>31111-0407 DEPARTAMENTO DEL ARCHIVO HIST</t>
  </si>
  <si>
    <t>31111-0408 JUZGADO ADMINISTRATIVO Y CIVI</t>
  </si>
  <si>
    <t>31111-0501 DESPACHO DEL TESORERO</t>
  </si>
  <si>
    <t>31111-0502 DEPARTAMENTO DE CONTABILIDAD</t>
  </si>
  <si>
    <t>31111-0503 DEPARTAMENTO DE CATASTRO Y PR</t>
  </si>
  <si>
    <t>31111-0601 DESPACHO DEL CONTRALOR</t>
  </si>
  <si>
    <t>31111-0602 DEPTO AUDITORIA GUBERN Y REV</t>
  </si>
  <si>
    <t>31111-0603 DEPTO ASUNTOS JURIDICOS Y ADM</t>
  </si>
  <si>
    <t>31111-0604 DEPTO DE EVALUACION Y CONTROL</t>
  </si>
  <si>
    <t>31111-0605 QUEJAS, DENUNCIAS Y SUGERENCI</t>
  </si>
  <si>
    <t>31111-0701 DESPACHO DEL DIRECTOR DE OBRA</t>
  </si>
  <si>
    <t>31111-0702 DEPTO DE PRESUPUESTOS Y PROYE</t>
  </si>
  <si>
    <t>31111-0703 DEPARTAMENTO DE CONTROL DE OB</t>
  </si>
  <si>
    <t>31111-0705 DEP DE MATERIALES Y EQUIPO PE</t>
  </si>
  <si>
    <t>31111-0706 AREA DE CONSTRUCCION</t>
  </si>
  <si>
    <t>31111-0801 DESPACHO DIRECTOR DE SERVICIO</t>
  </si>
  <si>
    <t>31111-0802 DEPARTAMENTO DE ALUMBRADO PUB</t>
  </si>
  <si>
    <t>31111-0803 DEPARTAMENTO DE LIMPIA</t>
  </si>
  <si>
    <t>31111-0804 DEPARTAMENTO DE PARQUES Y JAR</t>
  </si>
  <si>
    <t>31111-0805 DEPARTAMENTO DE RASTRO MUNICI</t>
  </si>
  <si>
    <t>31111-0806 DEPARTAMENTO DE MERCADO MUNIC</t>
  </si>
  <si>
    <t>31111-0807 DEPARTAMENTO DE PANTEONES</t>
  </si>
  <si>
    <t>31111-0901 DESP DIRECTOR DESARROLLO SOCI</t>
  </si>
  <si>
    <t>31111-0903 DEPARTAMENTO DE SALUD</t>
  </si>
  <si>
    <t>31111-0907 JEFATURA DE DESARROLLO AGROPE</t>
  </si>
  <si>
    <t>31111-0908 JEFATURA DE GESTIÓN EDUCATIVA</t>
  </si>
  <si>
    <t>31111-1001 DESP DIR PARA DESAR INTEGRAL</t>
  </si>
  <si>
    <t>31111-1201 DESPACHO DIRECTOR DESARROLLO</t>
  </si>
  <si>
    <t>31111-1202 DEPARTAMENTO DE SERVICIOS EMP</t>
  </si>
  <si>
    <t>31111-1301 DESP DIRTOR DESARROLLO URBANO</t>
  </si>
  <si>
    <t>31111-1401 DESP DIR EDUCACION FOMNTO CIV</t>
  </si>
  <si>
    <t>31111-1403 DEPARTAMENTO DE BIBLIOTECAS</t>
  </si>
  <si>
    <t>31111-1406 DEPARTAMENTO DE AUDITORIO</t>
  </si>
  <si>
    <t>31111-1501 DESPACHO DEL OFICIAL MAYOR</t>
  </si>
  <si>
    <t>31111-1503 DEPARTAMENTO DE ADQUISICIONES</t>
  </si>
  <si>
    <t>31111-1504 DEPARTAMENTO DE RECURSOS HUMA</t>
  </si>
  <si>
    <t>31111-1506 DEPARTAMENTO DE INFORMATICA</t>
  </si>
  <si>
    <t>31111-1701 DIRECCIÓN COMISIÓN MUNICIPAL</t>
  </si>
  <si>
    <t>31111-1703 DEPARTAMENTO DE UNIDAD DEPORT</t>
  </si>
  <si>
    <t>31111-1704 DEPARTAMENTO DE GIMNASIO</t>
  </si>
  <si>
    <t>31111-1801 DIRECCIÓN DE TURISMO</t>
  </si>
  <si>
    <t>31111-2001 INSTITUTO MUNICIPAL DE LA JUV</t>
  </si>
  <si>
    <t>31111-2101 INSTITUTO DE PLANEACIÓN</t>
  </si>
  <si>
    <t>31111-2201 COMISARÍA DE  SEGURIDAD PUBLI</t>
  </si>
  <si>
    <t>31111-2202 COORDINACIÓN DE PROTECCIÓN CI</t>
  </si>
  <si>
    <t>31111-2203 COORDINACIÓN DE TRANSITO </t>
  </si>
  <si>
    <t>31111-2204 CARCEL MUNICIPAL</t>
  </si>
  <si>
    <t>31111-2205 COORDINACIÓN DE MOVILIDAD Y T</t>
  </si>
  <si>
    <t>31111-2301 DIRECCIÓN DEL MEDIO AMBIENTE</t>
  </si>
  <si>
    <t>Municipio de Valle de Santiago, Gto.
Estado Analítico del Ejercicio del Presupuesto de Egresos
Clasificación Administrativa
Del 1 de Enero al 30 de Junio de 2022</t>
  </si>
  <si>
    <t>Municipio de Valle de Santiago, Gto.
Estado Analítico del Ejercicio del Presupuesto de Egresos
Clasificación Administrativa (Sector Paraestatal)
Del 1 de Enero al 30 de Junio de 2022</t>
  </si>
  <si>
    <t>Municipio de Valle de Santiago, Gto.
Estado Analítico del Ejercicio del Presupuesto de Egresos
Clasificación Funcional (Finalidad y Función)
Del 1 de Enero al 30 de Junio de 2022</t>
  </si>
  <si>
    <t>Gobierno (Federal/Estatal/Municipal) de Municipio de Valle de Santiago, Gto.
Estado Analítico del Ejercicio del Presupuesto de Egresos
Clasificación Administrativa
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</si>
</sst>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7" applyNumberFormat="0" applyAlignment="0" applyProtection="0"/>
    <xf numFmtId="0" fontId="16" fillId="7" borderId="18" applyNumberFormat="0" applyAlignment="0" applyProtection="0"/>
    <xf numFmtId="0" fontId="17" fillId="7" borderId="17" applyNumberFormat="0" applyAlignment="0" applyProtection="0"/>
    <xf numFmtId="0" fontId="18" fillId="0" borderId="19" applyNumberFormat="0" applyFill="0" applyAlignment="0" applyProtection="0"/>
    <xf numFmtId="0" fontId="19" fillId="8" borderId="20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" fillId="9" borderId="21" applyNumberFormat="0" applyFont="0" applyAlignment="0" applyProtection="0"/>
    <xf numFmtId="0" fontId="2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4" fontId="3" fillId="0" borderId="14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3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9" xfId="0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8" fillId="0" borderId="5" xfId="0" applyFont="1" applyBorder="1" applyAlignment="1">
      <alignment horizontal="center" vertical="center" wrapText="1"/>
    </xf>
    <xf numFmtId="0" fontId="3" fillId="0" borderId="7" xfId="0" applyFont="1" applyBorder="1" applyProtection="1"/>
    <xf numFmtId="4" fontId="7" fillId="0" borderId="12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4" fontId="7" fillId="0" borderId="13" xfId="0" applyNumberFormat="1" applyFont="1" applyFill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4" fontId="0" fillId="0" borderId="0" xfId="0" applyNumberFormat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</cellXfs>
  <cellStyles count="94">
    <cellStyle name="20% - Énfasis1" xfId="31" builtinId="30" customBuiltin="1"/>
    <cellStyle name="20% - Énfasis2" xfId="35" builtinId="34" customBuiltin="1"/>
    <cellStyle name="20% - Énfasis3" xfId="39" builtinId="38" customBuiltin="1"/>
    <cellStyle name="20% - Énfasis4" xfId="43" builtinId="42" customBuiltin="1"/>
    <cellStyle name="20% - Énfasis5" xfId="47" builtinId="46" customBuiltin="1"/>
    <cellStyle name="20% - Énfasis6" xfId="51" builtinId="50" customBuiltin="1"/>
    <cellStyle name="40% - Énfasis1" xfId="32" builtinId="31" customBuiltin="1"/>
    <cellStyle name="40% - Énfasis2" xfId="36" builtinId="35" customBuiltin="1"/>
    <cellStyle name="40% - Énfasis3" xfId="40" builtinId="39" customBuiltin="1"/>
    <cellStyle name="40% - Énfasis4" xfId="44" builtinId="43" customBuiltin="1"/>
    <cellStyle name="40% - Énfasis5" xfId="48" builtinId="47" customBuiltin="1"/>
    <cellStyle name="40% - Énfasis6" xfId="52" builtinId="51" customBuiltin="1"/>
    <cellStyle name="60% - Énfasis1" xfId="33" builtinId="32" customBuiltin="1"/>
    <cellStyle name="60% - Énfasis2" xfId="37" builtinId="36" customBuiltin="1"/>
    <cellStyle name="60% - Énfasis3" xfId="41" builtinId="40" customBuiltin="1"/>
    <cellStyle name="60% - Énfasis4" xfId="45" builtinId="44" customBuiltin="1"/>
    <cellStyle name="60% - Énfasis5" xfId="49" builtinId="48" customBuiltin="1"/>
    <cellStyle name="60% - Énfasis6" xfId="53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Encabezado 4" xfId="18" builtinId="19" customBuiltin="1"/>
    <cellStyle name="Énfasis1" xfId="30" builtinId="29" customBuiltin="1"/>
    <cellStyle name="Énfasis2" xfId="34" builtinId="33" customBuiltin="1"/>
    <cellStyle name="Énfasis3" xfId="38" builtinId="37" customBuiltin="1"/>
    <cellStyle name="Énfasis4" xfId="42" builtinId="41" customBuiltin="1"/>
    <cellStyle name="Énfasis5" xfId="46" builtinId="45" customBuiltin="1"/>
    <cellStyle name="Énfasis6" xfId="50" builtinId="49" customBuiltin="1"/>
    <cellStyle name="Entrada" xfId="22" builtinId="20" customBuiltin="1"/>
    <cellStyle name="Euro" xfId="1"/>
    <cellStyle name="Incorrecto" xfId="20" builtinId="27" customBuiltin="1"/>
    <cellStyle name="Millares 2" xfId="2"/>
    <cellStyle name="Millares 2 10" xfId="64"/>
    <cellStyle name="Millares 2 11" xfId="63"/>
    <cellStyle name="Millares 2 12" xfId="84"/>
    <cellStyle name="Millares 2 13" xfId="58"/>
    <cellStyle name="Millares 2 2" xfId="3"/>
    <cellStyle name="Millares 2 2 2" xfId="65"/>
    <cellStyle name="Millares 2 2 3" xfId="85"/>
    <cellStyle name="Millares 2 2 4" xfId="60"/>
    <cellStyle name="Millares 2 3" xfId="4"/>
    <cellStyle name="Millares 2 3 2" xfId="86"/>
    <cellStyle name="Millares 2 3 3" xfId="66"/>
    <cellStyle name="Millares 2 4" xfId="67"/>
    <cellStyle name="Millares 2 5" xfId="68"/>
    <cellStyle name="Millares 2 6" xfId="69"/>
    <cellStyle name="Millares 2 7" xfId="70"/>
    <cellStyle name="Millares 2 8" xfId="71"/>
    <cellStyle name="Millares 2 9" xfId="72"/>
    <cellStyle name="Millares 3" xfId="5"/>
    <cellStyle name="Millares 3 2" xfId="73"/>
    <cellStyle name="Millares 3 3" xfId="87"/>
    <cellStyle name="Millares 3 4" xfId="59"/>
    <cellStyle name="Millares 4" xfId="83"/>
    <cellStyle name="Millares 5" xfId="62"/>
    <cellStyle name="Millares 6" xfId="55"/>
    <cellStyle name="Millares 7" xfId="74"/>
    <cellStyle name="Millares 7 2" xfId="75"/>
    <cellStyle name="Millares 8" xfId="76"/>
    <cellStyle name="Millares 8 2" xfId="77"/>
    <cellStyle name="Millares 9" xfId="78"/>
    <cellStyle name="Millares 9 2" xfId="79"/>
    <cellStyle name="Moneda 2" xfId="6"/>
    <cellStyle name="Moneda 2 2" xfId="88"/>
    <cellStyle name="Neutral" xfId="21" builtinId="28" customBuiltin="1"/>
    <cellStyle name="Normal" xfId="0" builtinId="0"/>
    <cellStyle name="Normal 2" xfId="7"/>
    <cellStyle name="Normal 2 2" xfId="8"/>
    <cellStyle name="Normal 2 3" xfId="56"/>
    <cellStyle name="Normal 2 4" xfId="89"/>
    <cellStyle name="Normal 3" xfId="9"/>
    <cellStyle name="Normal 4" xfId="10"/>
    <cellStyle name="Normal 4 2" xfId="11"/>
    <cellStyle name="Normal 4 3" xfId="90"/>
    <cellStyle name="Normal 4 4" xfId="57"/>
    <cellStyle name="Normal 5" xfId="12"/>
    <cellStyle name="Normal 5 2" xfId="13"/>
    <cellStyle name="Normal 5 3" xfId="91"/>
    <cellStyle name="Normal 6" xfId="14"/>
    <cellStyle name="Normal 6 2" xfId="15"/>
    <cellStyle name="Normal 6 2 2" xfId="93"/>
    <cellStyle name="Normal 6 3" xfId="92"/>
    <cellStyle name="Normal 7" xfId="54"/>
    <cellStyle name="Normal 9" xfId="80"/>
    <cellStyle name="Notas 2" xfId="81"/>
    <cellStyle name="Porcentaje 2" xfId="61"/>
    <cellStyle name="Salida" xfId="23" builtinId="21" customBuiltin="1"/>
    <cellStyle name="Texto de advertencia" xfId="27" builtinId="11" customBuiltin="1"/>
    <cellStyle name="Texto explicativo" xfId="28" builtinId="53" customBuiltin="1"/>
    <cellStyle name="Título 2" xfId="16" builtinId="17" customBuiltin="1"/>
    <cellStyle name="Título 3" xfId="17" builtinId="18" customBuiltin="1"/>
    <cellStyle name="Título 4" xfId="82"/>
    <cellStyle name="Total" xfId="2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opLeftCell="A4" workbookViewId="0">
      <selection activeCell="H14" sqref="H14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2" t="s">
        <v>129</v>
      </c>
      <c r="B1" s="43"/>
      <c r="C1" s="43"/>
      <c r="D1" s="43"/>
      <c r="E1" s="43"/>
      <c r="F1" s="43"/>
      <c r="G1" s="43"/>
      <c r="H1" s="44"/>
    </row>
    <row r="2" spans="1:8" x14ac:dyDescent="0.2">
      <c r="A2" s="47" t="s">
        <v>52</v>
      </c>
      <c r="B2" s="48"/>
      <c r="C2" s="42" t="s">
        <v>58</v>
      </c>
      <c r="D2" s="43"/>
      <c r="E2" s="43"/>
      <c r="F2" s="43"/>
      <c r="G2" s="44"/>
      <c r="H2" s="45" t="s">
        <v>57</v>
      </c>
    </row>
    <row r="3" spans="1:8" ht="24.95" customHeight="1" x14ac:dyDescent="0.2">
      <c r="A3" s="49"/>
      <c r="B3" s="50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6"/>
    </row>
    <row r="4" spans="1:8" x14ac:dyDescent="0.2">
      <c r="A4" s="51"/>
      <c r="B4" s="52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9" t="s">
        <v>59</v>
      </c>
      <c r="B5" s="6"/>
      <c r="C5" s="34">
        <f>SUM(C6:C12)</f>
        <v>171095486.88</v>
      </c>
      <c r="D5" s="34">
        <f>SUM(D6:D12)</f>
        <v>896988.28</v>
      </c>
      <c r="E5" s="34">
        <f>C5+D5</f>
        <v>171992475.16</v>
      </c>
      <c r="F5" s="34">
        <f>SUM(F6:F12)</f>
        <v>71962146.530000001</v>
      </c>
      <c r="G5" s="34">
        <f>SUM(G6:G12)</f>
        <v>70948937.450000003</v>
      </c>
      <c r="H5" s="34">
        <f>E5-F5</f>
        <v>100030328.63</v>
      </c>
    </row>
    <row r="6" spans="1:8" x14ac:dyDescent="0.2">
      <c r="A6" s="28">
        <v>1100</v>
      </c>
      <c r="B6" s="10" t="s">
        <v>68</v>
      </c>
      <c r="C6" s="12">
        <v>113308392</v>
      </c>
      <c r="D6" s="12">
        <v>0</v>
      </c>
      <c r="E6" s="12">
        <f t="shared" ref="E6:E69" si="0">C6+D6</f>
        <v>113308392</v>
      </c>
      <c r="F6" s="12">
        <v>51806713.100000001</v>
      </c>
      <c r="G6" s="12">
        <v>51801063.700000003</v>
      </c>
      <c r="H6" s="12">
        <f t="shared" ref="H6:H69" si="1">E6-F6</f>
        <v>61501678.899999999</v>
      </c>
    </row>
    <row r="7" spans="1:8" x14ac:dyDescent="0.2">
      <c r="A7" s="28">
        <v>1200</v>
      </c>
      <c r="B7" s="10" t="s">
        <v>69</v>
      </c>
      <c r="C7" s="12">
        <v>1796000</v>
      </c>
      <c r="D7" s="12">
        <v>496988.28</v>
      </c>
      <c r="E7" s="12">
        <f t="shared" si="0"/>
        <v>2292988.2800000003</v>
      </c>
      <c r="F7" s="12">
        <v>1512296.31</v>
      </c>
      <c r="G7" s="12">
        <v>1512296.31</v>
      </c>
      <c r="H7" s="12">
        <f t="shared" si="1"/>
        <v>780691.9700000002</v>
      </c>
    </row>
    <row r="8" spans="1:8" x14ac:dyDescent="0.2">
      <c r="A8" s="28">
        <v>1300</v>
      </c>
      <c r="B8" s="10" t="s">
        <v>70</v>
      </c>
      <c r="C8" s="12">
        <v>22371123</v>
      </c>
      <c r="D8" s="12">
        <v>200000</v>
      </c>
      <c r="E8" s="12">
        <f t="shared" si="0"/>
        <v>22571123</v>
      </c>
      <c r="F8" s="12">
        <v>1751143.16</v>
      </c>
      <c r="G8" s="12">
        <v>1453127.48</v>
      </c>
      <c r="H8" s="12">
        <f t="shared" si="1"/>
        <v>20819979.84</v>
      </c>
    </row>
    <row r="9" spans="1:8" x14ac:dyDescent="0.2">
      <c r="A9" s="28">
        <v>1400</v>
      </c>
      <c r="B9" s="10" t="s">
        <v>34</v>
      </c>
      <c r="C9" s="12">
        <v>11888839.880000001</v>
      </c>
      <c r="D9" s="12">
        <v>0</v>
      </c>
      <c r="E9" s="12">
        <f t="shared" si="0"/>
        <v>11888839.880000001</v>
      </c>
      <c r="F9" s="12">
        <v>6259662.3200000003</v>
      </c>
      <c r="G9" s="12">
        <v>5307959.08</v>
      </c>
      <c r="H9" s="12">
        <f t="shared" si="1"/>
        <v>5629177.5600000005</v>
      </c>
    </row>
    <row r="10" spans="1:8" x14ac:dyDescent="0.2">
      <c r="A10" s="28">
        <v>1500</v>
      </c>
      <c r="B10" s="10" t="s">
        <v>71</v>
      </c>
      <c r="C10" s="12">
        <v>21731132</v>
      </c>
      <c r="D10" s="12">
        <v>200000</v>
      </c>
      <c r="E10" s="12">
        <f t="shared" si="0"/>
        <v>21931132</v>
      </c>
      <c r="F10" s="12">
        <v>10632331.640000001</v>
      </c>
      <c r="G10" s="12">
        <v>10874490.880000001</v>
      </c>
      <c r="H10" s="12">
        <f t="shared" si="1"/>
        <v>11298800.359999999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72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60</v>
      </c>
      <c r="B13" s="6"/>
      <c r="C13" s="35">
        <f>SUM(C14:C22)</f>
        <v>51972243.810000002</v>
      </c>
      <c r="D13" s="35">
        <f>SUM(D14:D22)</f>
        <v>4965800</v>
      </c>
      <c r="E13" s="35">
        <f t="shared" si="0"/>
        <v>56938043.810000002</v>
      </c>
      <c r="F13" s="35">
        <f>SUM(F14:F22)</f>
        <v>26543953.060000002</v>
      </c>
      <c r="G13" s="35">
        <f>SUM(G14:G22)</f>
        <v>26543953.060000002</v>
      </c>
      <c r="H13" s="35">
        <f t="shared" si="1"/>
        <v>30394090.75</v>
      </c>
    </row>
    <row r="14" spans="1:8" x14ac:dyDescent="0.2">
      <c r="A14" s="28">
        <v>2100</v>
      </c>
      <c r="B14" s="10" t="s">
        <v>73</v>
      </c>
      <c r="C14" s="12">
        <v>3618500</v>
      </c>
      <c r="D14" s="12">
        <v>187500</v>
      </c>
      <c r="E14" s="12">
        <f t="shared" si="0"/>
        <v>3806000</v>
      </c>
      <c r="F14" s="12">
        <v>1616276.88</v>
      </c>
      <c r="G14" s="12">
        <v>1616276.88</v>
      </c>
      <c r="H14" s="12">
        <f t="shared" si="1"/>
        <v>2189723.12</v>
      </c>
    </row>
    <row r="15" spans="1:8" x14ac:dyDescent="0.2">
      <c r="A15" s="28">
        <v>2200</v>
      </c>
      <c r="B15" s="10" t="s">
        <v>74</v>
      </c>
      <c r="C15" s="12">
        <v>807243.81</v>
      </c>
      <c r="D15" s="12">
        <v>67000</v>
      </c>
      <c r="E15" s="12">
        <f t="shared" si="0"/>
        <v>874243.81</v>
      </c>
      <c r="F15" s="12">
        <v>226461.28</v>
      </c>
      <c r="G15" s="12">
        <v>226461.28</v>
      </c>
      <c r="H15" s="12">
        <f t="shared" si="1"/>
        <v>647782.53</v>
      </c>
    </row>
    <row r="16" spans="1:8" x14ac:dyDescent="0.2">
      <c r="A16" s="28">
        <v>2300</v>
      </c>
      <c r="B16" s="10" t="s">
        <v>75</v>
      </c>
      <c r="C16" s="12">
        <v>9000</v>
      </c>
      <c r="D16" s="12">
        <v>0</v>
      </c>
      <c r="E16" s="12">
        <f t="shared" si="0"/>
        <v>9000</v>
      </c>
      <c r="F16" s="12">
        <v>0</v>
      </c>
      <c r="G16" s="12">
        <v>0</v>
      </c>
      <c r="H16" s="12">
        <f t="shared" si="1"/>
        <v>9000</v>
      </c>
    </row>
    <row r="17" spans="1:8" x14ac:dyDescent="0.2">
      <c r="A17" s="28">
        <v>2400</v>
      </c>
      <c r="B17" s="10" t="s">
        <v>76</v>
      </c>
      <c r="C17" s="12">
        <v>26668000</v>
      </c>
      <c r="D17" s="12">
        <v>802300</v>
      </c>
      <c r="E17" s="12">
        <f t="shared" si="0"/>
        <v>27470300</v>
      </c>
      <c r="F17" s="12">
        <v>13120599.210000001</v>
      </c>
      <c r="G17" s="12">
        <v>13120599.210000001</v>
      </c>
      <c r="H17" s="12">
        <f t="shared" si="1"/>
        <v>14349700.789999999</v>
      </c>
    </row>
    <row r="18" spans="1:8" x14ac:dyDescent="0.2">
      <c r="A18" s="28">
        <v>2500</v>
      </c>
      <c r="B18" s="10" t="s">
        <v>77</v>
      </c>
      <c r="C18" s="12">
        <v>940000</v>
      </c>
      <c r="D18" s="12">
        <v>84500</v>
      </c>
      <c r="E18" s="12">
        <f t="shared" si="0"/>
        <v>1024500</v>
      </c>
      <c r="F18" s="12">
        <v>274425.08</v>
      </c>
      <c r="G18" s="12">
        <v>274425.08</v>
      </c>
      <c r="H18" s="12">
        <f t="shared" si="1"/>
        <v>750074.91999999993</v>
      </c>
    </row>
    <row r="19" spans="1:8" x14ac:dyDescent="0.2">
      <c r="A19" s="28">
        <v>2600</v>
      </c>
      <c r="B19" s="10" t="s">
        <v>78</v>
      </c>
      <c r="C19" s="12">
        <v>13692000</v>
      </c>
      <c r="D19" s="12">
        <v>1464000</v>
      </c>
      <c r="E19" s="12">
        <f t="shared" si="0"/>
        <v>15156000</v>
      </c>
      <c r="F19" s="12">
        <v>7527045.8600000003</v>
      </c>
      <c r="G19" s="12">
        <v>7527045.8600000003</v>
      </c>
      <c r="H19" s="12">
        <f t="shared" si="1"/>
        <v>7628954.1399999997</v>
      </c>
    </row>
    <row r="20" spans="1:8" x14ac:dyDescent="0.2">
      <c r="A20" s="28">
        <v>2700</v>
      </c>
      <c r="B20" s="10" t="s">
        <v>79</v>
      </c>
      <c r="C20" s="12">
        <v>2900000</v>
      </c>
      <c r="D20" s="12">
        <v>1544500</v>
      </c>
      <c r="E20" s="12">
        <f t="shared" si="0"/>
        <v>4444500</v>
      </c>
      <c r="F20" s="12">
        <v>961826.34</v>
      </c>
      <c r="G20" s="12">
        <v>961826.34</v>
      </c>
      <c r="H20" s="12">
        <f t="shared" si="1"/>
        <v>3482673.66</v>
      </c>
    </row>
    <row r="21" spans="1:8" x14ac:dyDescent="0.2">
      <c r="A21" s="28">
        <v>2800</v>
      </c>
      <c r="B21" s="10" t="s">
        <v>80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81</v>
      </c>
      <c r="C22" s="12">
        <v>3337500</v>
      </c>
      <c r="D22" s="12">
        <v>816000</v>
      </c>
      <c r="E22" s="12">
        <f t="shared" si="0"/>
        <v>4153500</v>
      </c>
      <c r="F22" s="12">
        <v>2817318.41</v>
      </c>
      <c r="G22" s="12">
        <v>2817318.41</v>
      </c>
      <c r="H22" s="12">
        <f t="shared" si="1"/>
        <v>1336181.5899999999</v>
      </c>
    </row>
    <row r="23" spans="1:8" x14ac:dyDescent="0.2">
      <c r="A23" s="29" t="s">
        <v>61</v>
      </c>
      <c r="B23" s="6"/>
      <c r="C23" s="35">
        <f>SUM(C24:C32)</f>
        <v>53113297.280000001</v>
      </c>
      <c r="D23" s="35">
        <f>SUM(D24:D32)</f>
        <v>11638732.9</v>
      </c>
      <c r="E23" s="35">
        <f t="shared" si="0"/>
        <v>64752030.18</v>
      </c>
      <c r="F23" s="35">
        <f>SUM(F24:F32)</f>
        <v>23444608.190000001</v>
      </c>
      <c r="G23" s="35">
        <f>SUM(G24:G32)</f>
        <v>22880281.550000001</v>
      </c>
      <c r="H23" s="35">
        <f t="shared" si="1"/>
        <v>41307421.989999995</v>
      </c>
    </row>
    <row r="24" spans="1:8" x14ac:dyDescent="0.2">
      <c r="A24" s="28">
        <v>3100</v>
      </c>
      <c r="B24" s="10" t="s">
        <v>82</v>
      </c>
      <c r="C24" s="12">
        <v>16181500</v>
      </c>
      <c r="D24" s="12">
        <v>56200</v>
      </c>
      <c r="E24" s="12">
        <f t="shared" si="0"/>
        <v>16237700</v>
      </c>
      <c r="F24" s="12">
        <v>6716819.5999999996</v>
      </c>
      <c r="G24" s="12">
        <v>6716819.5999999996</v>
      </c>
      <c r="H24" s="12">
        <f t="shared" si="1"/>
        <v>9520880.4000000004</v>
      </c>
    </row>
    <row r="25" spans="1:8" x14ac:dyDescent="0.2">
      <c r="A25" s="28">
        <v>3200</v>
      </c>
      <c r="B25" s="10" t="s">
        <v>83</v>
      </c>
      <c r="C25" s="12">
        <v>1096115</v>
      </c>
      <c r="D25" s="12">
        <v>534531</v>
      </c>
      <c r="E25" s="12">
        <f t="shared" si="0"/>
        <v>1630646</v>
      </c>
      <c r="F25" s="12">
        <v>379772.62</v>
      </c>
      <c r="G25" s="12">
        <v>379772.62</v>
      </c>
      <c r="H25" s="12">
        <f t="shared" si="1"/>
        <v>1250873.3799999999</v>
      </c>
    </row>
    <row r="26" spans="1:8" x14ac:dyDescent="0.2">
      <c r="A26" s="28">
        <v>3300</v>
      </c>
      <c r="B26" s="10" t="s">
        <v>84</v>
      </c>
      <c r="C26" s="12">
        <v>8726400</v>
      </c>
      <c r="D26" s="12">
        <v>6688790.1799999997</v>
      </c>
      <c r="E26" s="12">
        <f t="shared" si="0"/>
        <v>15415190.18</v>
      </c>
      <c r="F26" s="12">
        <v>3853048.46</v>
      </c>
      <c r="G26" s="12">
        <v>3436743.82</v>
      </c>
      <c r="H26" s="12">
        <f t="shared" si="1"/>
        <v>11562141.719999999</v>
      </c>
    </row>
    <row r="27" spans="1:8" x14ac:dyDescent="0.2">
      <c r="A27" s="28">
        <v>3400</v>
      </c>
      <c r="B27" s="10" t="s">
        <v>85</v>
      </c>
      <c r="C27" s="12">
        <v>3350000</v>
      </c>
      <c r="D27" s="12">
        <v>200000</v>
      </c>
      <c r="E27" s="12">
        <f t="shared" si="0"/>
        <v>3550000</v>
      </c>
      <c r="F27" s="12">
        <v>1694078.31</v>
      </c>
      <c r="G27" s="12">
        <v>1694078.31</v>
      </c>
      <c r="H27" s="12">
        <f t="shared" si="1"/>
        <v>1855921.69</v>
      </c>
    </row>
    <row r="28" spans="1:8" x14ac:dyDescent="0.2">
      <c r="A28" s="28">
        <v>3500</v>
      </c>
      <c r="B28" s="10" t="s">
        <v>86</v>
      </c>
      <c r="C28" s="12">
        <v>1876594</v>
      </c>
      <c r="D28" s="12">
        <v>745200</v>
      </c>
      <c r="E28" s="12">
        <f t="shared" si="0"/>
        <v>2621794</v>
      </c>
      <c r="F28" s="12">
        <v>1178807.29</v>
      </c>
      <c r="G28" s="12">
        <v>1178807.29</v>
      </c>
      <c r="H28" s="12">
        <f t="shared" si="1"/>
        <v>1442986.71</v>
      </c>
    </row>
    <row r="29" spans="1:8" x14ac:dyDescent="0.2">
      <c r="A29" s="28">
        <v>3600</v>
      </c>
      <c r="B29" s="10" t="s">
        <v>87</v>
      </c>
      <c r="C29" s="12">
        <v>2626000</v>
      </c>
      <c r="D29" s="12">
        <v>0</v>
      </c>
      <c r="E29" s="12">
        <f t="shared" si="0"/>
        <v>2626000</v>
      </c>
      <c r="F29" s="12">
        <v>1153602.06</v>
      </c>
      <c r="G29" s="12">
        <v>1153602.06</v>
      </c>
      <c r="H29" s="12">
        <f t="shared" si="1"/>
        <v>1472397.94</v>
      </c>
    </row>
    <row r="30" spans="1:8" x14ac:dyDescent="0.2">
      <c r="A30" s="28">
        <v>3700</v>
      </c>
      <c r="B30" s="10" t="s">
        <v>88</v>
      </c>
      <c r="C30" s="12">
        <v>362700</v>
      </c>
      <c r="D30" s="12">
        <v>27000</v>
      </c>
      <c r="E30" s="12">
        <f t="shared" si="0"/>
        <v>389700</v>
      </c>
      <c r="F30" s="12">
        <v>35115.480000000003</v>
      </c>
      <c r="G30" s="12">
        <v>35115.480000000003</v>
      </c>
      <c r="H30" s="12">
        <f t="shared" si="1"/>
        <v>354584.52</v>
      </c>
    </row>
    <row r="31" spans="1:8" x14ac:dyDescent="0.2">
      <c r="A31" s="28">
        <v>3800</v>
      </c>
      <c r="B31" s="10" t="s">
        <v>89</v>
      </c>
      <c r="C31" s="12">
        <v>2266000</v>
      </c>
      <c r="D31" s="12">
        <v>1226000</v>
      </c>
      <c r="E31" s="12">
        <f t="shared" si="0"/>
        <v>3492000</v>
      </c>
      <c r="F31" s="12">
        <v>1493285.9</v>
      </c>
      <c r="G31" s="12">
        <v>1493285.9</v>
      </c>
      <c r="H31" s="12">
        <f t="shared" si="1"/>
        <v>1998714.1</v>
      </c>
    </row>
    <row r="32" spans="1:8" x14ac:dyDescent="0.2">
      <c r="A32" s="28">
        <v>3900</v>
      </c>
      <c r="B32" s="10" t="s">
        <v>18</v>
      </c>
      <c r="C32" s="12">
        <v>16627988.279999999</v>
      </c>
      <c r="D32" s="12">
        <v>2161011.7200000002</v>
      </c>
      <c r="E32" s="12">
        <f t="shared" si="0"/>
        <v>18789000</v>
      </c>
      <c r="F32" s="12">
        <v>6940078.4699999997</v>
      </c>
      <c r="G32" s="12">
        <v>6792056.4699999997</v>
      </c>
      <c r="H32" s="12">
        <f t="shared" si="1"/>
        <v>11848921.530000001</v>
      </c>
    </row>
    <row r="33" spans="1:8" x14ac:dyDescent="0.2">
      <c r="A33" s="29" t="s">
        <v>62</v>
      </c>
      <c r="B33" s="6"/>
      <c r="C33" s="35">
        <f>SUM(C34:C42)</f>
        <v>38152829.189999998</v>
      </c>
      <c r="D33" s="35">
        <f>SUM(D34:D42)</f>
        <v>30452534</v>
      </c>
      <c r="E33" s="35">
        <f t="shared" si="0"/>
        <v>68605363.189999998</v>
      </c>
      <c r="F33" s="35">
        <f>SUM(F34:F42)</f>
        <v>15581359.41</v>
      </c>
      <c r="G33" s="35">
        <f>SUM(G34:G42)</f>
        <v>15581359.41</v>
      </c>
      <c r="H33" s="35">
        <f t="shared" si="1"/>
        <v>53024003.780000001</v>
      </c>
    </row>
    <row r="34" spans="1:8" x14ac:dyDescent="0.2">
      <c r="A34" s="28">
        <v>4100</v>
      </c>
      <c r="B34" s="10" t="s">
        <v>90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91</v>
      </c>
      <c r="C35" s="12">
        <v>16020656.189999999</v>
      </c>
      <c r="D35" s="12">
        <v>200000</v>
      </c>
      <c r="E35" s="12">
        <f t="shared" si="0"/>
        <v>16220656.189999999</v>
      </c>
      <c r="F35" s="12">
        <v>8010328.0800000001</v>
      </c>
      <c r="G35" s="12">
        <v>8010328.0800000001</v>
      </c>
      <c r="H35" s="12">
        <f t="shared" si="1"/>
        <v>8210328.1099999994</v>
      </c>
    </row>
    <row r="36" spans="1:8" x14ac:dyDescent="0.2">
      <c r="A36" s="28">
        <v>4300</v>
      </c>
      <c r="B36" s="10" t="s">
        <v>92</v>
      </c>
      <c r="C36" s="12">
        <v>0</v>
      </c>
      <c r="D36" s="12">
        <v>27569000</v>
      </c>
      <c r="E36" s="12">
        <f t="shared" si="0"/>
        <v>27569000</v>
      </c>
      <c r="F36" s="12">
        <v>0</v>
      </c>
      <c r="G36" s="12">
        <v>0</v>
      </c>
      <c r="H36" s="12">
        <f t="shared" si="1"/>
        <v>27569000</v>
      </c>
    </row>
    <row r="37" spans="1:8" x14ac:dyDescent="0.2">
      <c r="A37" s="28">
        <v>4400</v>
      </c>
      <c r="B37" s="10" t="s">
        <v>93</v>
      </c>
      <c r="C37" s="12">
        <v>13870000</v>
      </c>
      <c r="D37" s="12">
        <v>1958534</v>
      </c>
      <c r="E37" s="12">
        <f t="shared" si="0"/>
        <v>15828534</v>
      </c>
      <c r="F37" s="12">
        <v>4434209.93</v>
      </c>
      <c r="G37" s="12">
        <v>4434209.93</v>
      </c>
      <c r="H37" s="12">
        <f t="shared" si="1"/>
        <v>11394324.07</v>
      </c>
    </row>
    <row r="38" spans="1:8" x14ac:dyDescent="0.2">
      <c r="A38" s="28">
        <v>4500</v>
      </c>
      <c r="B38" s="10" t="s">
        <v>40</v>
      </c>
      <c r="C38" s="12">
        <v>8262173</v>
      </c>
      <c r="D38" s="12">
        <v>700000</v>
      </c>
      <c r="E38" s="12">
        <f t="shared" si="0"/>
        <v>8962173</v>
      </c>
      <c r="F38" s="12">
        <v>3136821.4</v>
      </c>
      <c r="G38" s="12">
        <v>3136821.4</v>
      </c>
      <c r="H38" s="12">
        <f t="shared" si="1"/>
        <v>5825351.5999999996</v>
      </c>
    </row>
    <row r="39" spans="1:8" x14ac:dyDescent="0.2">
      <c r="A39" s="28">
        <v>4600</v>
      </c>
      <c r="B39" s="10" t="s">
        <v>94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95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96</v>
      </c>
      <c r="C42" s="12">
        <v>0</v>
      </c>
      <c r="D42" s="12">
        <v>25000</v>
      </c>
      <c r="E42" s="12">
        <f t="shared" si="0"/>
        <v>25000</v>
      </c>
      <c r="F42" s="12">
        <v>0</v>
      </c>
      <c r="G42" s="12">
        <v>0</v>
      </c>
      <c r="H42" s="12">
        <f t="shared" si="1"/>
        <v>25000</v>
      </c>
    </row>
    <row r="43" spans="1:8" x14ac:dyDescent="0.2">
      <c r="A43" s="29" t="s">
        <v>63</v>
      </c>
      <c r="B43" s="6"/>
      <c r="C43" s="35">
        <f>SUM(C44:C52)</f>
        <v>2949000</v>
      </c>
      <c r="D43" s="35">
        <f>SUM(D44:D52)</f>
        <v>4119000</v>
      </c>
      <c r="E43" s="35">
        <f t="shared" si="0"/>
        <v>7068000</v>
      </c>
      <c r="F43" s="35">
        <f>SUM(F44:F52)</f>
        <v>1540965.94</v>
      </c>
      <c r="G43" s="35">
        <f>SUM(G44:G52)</f>
        <v>1540965.94</v>
      </c>
      <c r="H43" s="35">
        <f t="shared" si="1"/>
        <v>5527034.0600000005</v>
      </c>
    </row>
    <row r="44" spans="1:8" x14ac:dyDescent="0.2">
      <c r="A44" s="28">
        <v>5100</v>
      </c>
      <c r="B44" s="10" t="s">
        <v>97</v>
      </c>
      <c r="C44" s="12">
        <v>303000</v>
      </c>
      <c r="D44" s="12">
        <v>236000</v>
      </c>
      <c r="E44" s="12">
        <f t="shared" si="0"/>
        <v>539000</v>
      </c>
      <c r="F44" s="12">
        <v>107369.7</v>
      </c>
      <c r="G44" s="12">
        <v>107369.7</v>
      </c>
      <c r="H44" s="12">
        <f t="shared" si="1"/>
        <v>431630.3</v>
      </c>
    </row>
    <row r="45" spans="1:8" x14ac:dyDescent="0.2">
      <c r="A45" s="28">
        <v>5200</v>
      </c>
      <c r="B45" s="10" t="s">
        <v>98</v>
      </c>
      <c r="C45" s="12">
        <v>680000</v>
      </c>
      <c r="D45" s="12">
        <v>50000</v>
      </c>
      <c r="E45" s="12">
        <f t="shared" si="0"/>
        <v>730000</v>
      </c>
      <c r="F45" s="12">
        <v>30624</v>
      </c>
      <c r="G45" s="12">
        <v>30624</v>
      </c>
      <c r="H45" s="12">
        <f t="shared" si="1"/>
        <v>699376</v>
      </c>
    </row>
    <row r="46" spans="1:8" x14ac:dyDescent="0.2">
      <c r="A46" s="28">
        <v>5300</v>
      </c>
      <c r="B46" s="10" t="s">
        <v>99</v>
      </c>
      <c r="C46" s="12">
        <v>100000</v>
      </c>
      <c r="D46" s="12">
        <v>10000</v>
      </c>
      <c r="E46" s="12">
        <f t="shared" si="0"/>
        <v>110000</v>
      </c>
      <c r="F46" s="12">
        <v>0</v>
      </c>
      <c r="G46" s="12">
        <v>0</v>
      </c>
      <c r="H46" s="12">
        <f t="shared" si="1"/>
        <v>110000</v>
      </c>
    </row>
    <row r="47" spans="1:8" x14ac:dyDescent="0.2">
      <c r="A47" s="28">
        <v>5400</v>
      </c>
      <c r="B47" s="10" t="s">
        <v>100</v>
      </c>
      <c r="C47" s="12">
        <v>0</v>
      </c>
      <c r="D47" s="12">
        <v>3700000</v>
      </c>
      <c r="E47" s="12">
        <f t="shared" si="0"/>
        <v>3700000</v>
      </c>
      <c r="F47" s="12">
        <v>1388000</v>
      </c>
      <c r="G47" s="12">
        <v>1388000</v>
      </c>
      <c r="H47" s="12">
        <f t="shared" si="1"/>
        <v>2312000</v>
      </c>
    </row>
    <row r="48" spans="1:8" x14ac:dyDescent="0.2">
      <c r="A48" s="28">
        <v>5500</v>
      </c>
      <c r="B48" s="10" t="s">
        <v>101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102</v>
      </c>
      <c r="C49" s="12">
        <v>266000</v>
      </c>
      <c r="D49" s="12">
        <v>123000</v>
      </c>
      <c r="E49" s="12">
        <f t="shared" si="0"/>
        <v>389000</v>
      </c>
      <c r="F49" s="12">
        <v>14972.24</v>
      </c>
      <c r="G49" s="12">
        <v>14972.24</v>
      </c>
      <c r="H49" s="12">
        <f t="shared" si="1"/>
        <v>374027.76</v>
      </c>
    </row>
    <row r="50" spans="1:8" x14ac:dyDescent="0.2">
      <c r="A50" s="28">
        <v>5700</v>
      </c>
      <c r="B50" s="10" t="s">
        <v>103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104</v>
      </c>
      <c r="C51" s="12">
        <v>1600000</v>
      </c>
      <c r="D51" s="12">
        <v>0</v>
      </c>
      <c r="E51" s="12">
        <f t="shared" si="0"/>
        <v>1600000</v>
      </c>
      <c r="F51" s="12">
        <v>0</v>
      </c>
      <c r="G51" s="12">
        <v>0</v>
      </c>
      <c r="H51" s="12">
        <f t="shared" si="1"/>
        <v>1600000</v>
      </c>
    </row>
    <row r="52" spans="1:8" x14ac:dyDescent="0.2">
      <c r="A52" s="28">
        <v>5900</v>
      </c>
      <c r="B52" s="10" t="s">
        <v>105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64</v>
      </c>
      <c r="B53" s="6"/>
      <c r="C53" s="35">
        <f>SUM(C54:C56)</f>
        <v>180510000</v>
      </c>
      <c r="D53" s="35">
        <f>SUM(D54:D56)</f>
        <v>27785922.52</v>
      </c>
      <c r="E53" s="35">
        <f t="shared" si="0"/>
        <v>208295922.52000001</v>
      </c>
      <c r="F53" s="35">
        <f>SUM(F54:F56)</f>
        <v>29897936.199999999</v>
      </c>
      <c r="G53" s="35">
        <f>SUM(G54:G56)</f>
        <v>29891788.43</v>
      </c>
      <c r="H53" s="35">
        <f t="shared" si="1"/>
        <v>178397986.32000002</v>
      </c>
    </row>
    <row r="54" spans="1:8" x14ac:dyDescent="0.2">
      <c r="A54" s="28">
        <v>6100</v>
      </c>
      <c r="B54" s="10" t="s">
        <v>106</v>
      </c>
      <c r="C54" s="12">
        <v>180510000</v>
      </c>
      <c r="D54" s="12">
        <v>24840503.050000001</v>
      </c>
      <c r="E54" s="12">
        <f t="shared" si="0"/>
        <v>205350503.05000001</v>
      </c>
      <c r="F54" s="12">
        <v>29248697.16</v>
      </c>
      <c r="G54" s="12">
        <v>29242549.390000001</v>
      </c>
      <c r="H54" s="12">
        <f t="shared" si="1"/>
        <v>176101805.89000002</v>
      </c>
    </row>
    <row r="55" spans="1:8" x14ac:dyDescent="0.2">
      <c r="A55" s="28">
        <v>6200</v>
      </c>
      <c r="B55" s="10" t="s">
        <v>107</v>
      </c>
      <c r="C55" s="12">
        <v>0</v>
      </c>
      <c r="D55" s="12">
        <v>2945419.47</v>
      </c>
      <c r="E55" s="12">
        <f t="shared" si="0"/>
        <v>2945419.47</v>
      </c>
      <c r="F55" s="12">
        <v>649239.04000000004</v>
      </c>
      <c r="G55" s="12">
        <v>649239.04000000004</v>
      </c>
      <c r="H55" s="12">
        <f t="shared" si="1"/>
        <v>2296180.4300000002</v>
      </c>
    </row>
    <row r="56" spans="1:8" x14ac:dyDescent="0.2">
      <c r="A56" s="28">
        <v>6300</v>
      </c>
      <c r="B56" s="10" t="s">
        <v>108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65</v>
      </c>
      <c r="B57" s="6"/>
      <c r="C57" s="35">
        <f>SUM(C58:C64)</f>
        <v>0</v>
      </c>
      <c r="D57" s="35">
        <f>SUM(D58:D64)</f>
        <v>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8" x14ac:dyDescent="0.2">
      <c r="A58" s="28">
        <v>7100</v>
      </c>
      <c r="B58" s="10" t="s">
        <v>109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110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111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112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113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114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115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29" t="s">
        <v>66</v>
      </c>
      <c r="B65" s="6"/>
      <c r="C65" s="35">
        <f>SUM(C66:C68)</f>
        <v>0</v>
      </c>
      <c r="D65" s="35">
        <f>SUM(D66:D68)</f>
        <v>1969682.26</v>
      </c>
      <c r="E65" s="35">
        <f t="shared" si="0"/>
        <v>1969682.26</v>
      </c>
      <c r="F65" s="35">
        <f>SUM(F66:F68)</f>
        <v>1219682.26</v>
      </c>
      <c r="G65" s="35">
        <f>SUM(G66:G68)</f>
        <v>1219682.26</v>
      </c>
      <c r="H65" s="35">
        <f t="shared" si="1"/>
        <v>750000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1969682.26</v>
      </c>
      <c r="E68" s="12">
        <f t="shared" si="0"/>
        <v>1969682.26</v>
      </c>
      <c r="F68" s="12">
        <v>1219682.26</v>
      </c>
      <c r="G68" s="12">
        <v>1219682.26</v>
      </c>
      <c r="H68" s="12">
        <f t="shared" si="1"/>
        <v>750000</v>
      </c>
    </row>
    <row r="69" spans="1:8" x14ac:dyDescent="0.2">
      <c r="A69" s="29" t="s">
        <v>67</v>
      </c>
      <c r="B69" s="6"/>
      <c r="C69" s="35">
        <f>SUM(C70:C76)</f>
        <v>2207142.84</v>
      </c>
      <c r="D69" s="35">
        <f>SUM(D70:D76)</f>
        <v>200000</v>
      </c>
      <c r="E69" s="35">
        <f t="shared" si="0"/>
        <v>2407142.84</v>
      </c>
      <c r="F69" s="35">
        <f>SUM(F70:F76)</f>
        <v>1163054.3500000001</v>
      </c>
      <c r="G69" s="35">
        <f>SUM(G70:G76)</f>
        <v>1163054.3500000001</v>
      </c>
      <c r="H69" s="35">
        <f t="shared" si="1"/>
        <v>1244088.4899999998</v>
      </c>
    </row>
    <row r="70" spans="1:8" x14ac:dyDescent="0.2">
      <c r="A70" s="28">
        <v>9100</v>
      </c>
      <c r="B70" s="10" t="s">
        <v>116</v>
      </c>
      <c r="C70" s="12">
        <v>1607142.84</v>
      </c>
      <c r="D70" s="12">
        <v>0</v>
      </c>
      <c r="E70" s="12">
        <f t="shared" ref="E70:E76" si="2">C70+D70</f>
        <v>1607142.84</v>
      </c>
      <c r="F70" s="12">
        <v>803571.42</v>
      </c>
      <c r="G70" s="12">
        <v>803571.42</v>
      </c>
      <c r="H70" s="12">
        <f t="shared" ref="H70:H76" si="3">E70-F70</f>
        <v>803571.42</v>
      </c>
    </row>
    <row r="71" spans="1:8" x14ac:dyDescent="0.2">
      <c r="A71" s="28">
        <v>9200</v>
      </c>
      <c r="B71" s="10" t="s">
        <v>117</v>
      </c>
      <c r="C71" s="12">
        <v>600000</v>
      </c>
      <c r="D71" s="12">
        <v>200000</v>
      </c>
      <c r="E71" s="12">
        <f t="shared" si="2"/>
        <v>800000</v>
      </c>
      <c r="F71" s="12">
        <v>359482.93</v>
      </c>
      <c r="G71" s="12">
        <v>359482.93</v>
      </c>
      <c r="H71" s="12">
        <f t="shared" si="3"/>
        <v>440517.07</v>
      </c>
    </row>
    <row r="72" spans="1:8" x14ac:dyDescent="0.2">
      <c r="A72" s="28">
        <v>9300</v>
      </c>
      <c r="B72" s="10" t="s">
        <v>118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119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120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121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122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51</v>
      </c>
      <c r="C77" s="37">
        <f t="shared" ref="C77:H77" si="4">SUM(C5+C13+C23+C33+C43+C53+C57+C65+C69)</f>
        <v>500000000</v>
      </c>
      <c r="D77" s="37">
        <f t="shared" si="4"/>
        <v>82028659.960000008</v>
      </c>
      <c r="E77" s="37">
        <f t="shared" si="4"/>
        <v>582028659.96000004</v>
      </c>
      <c r="F77" s="37">
        <f t="shared" si="4"/>
        <v>171353705.93999997</v>
      </c>
      <c r="G77" s="37">
        <f t="shared" si="4"/>
        <v>169770022.44999999</v>
      </c>
      <c r="H77" s="37">
        <f t="shared" si="4"/>
        <v>410674954.02000004</v>
      </c>
    </row>
    <row r="79" spans="1:8" x14ac:dyDescent="0.2">
      <c r="A79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topLeftCell="B1" zoomScaleNormal="100" workbookViewId="0">
      <selection activeCell="E31" sqref="E31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0" width="12.6640625" style="1" bestFit="1" customWidth="1"/>
    <col min="11" max="16384" width="12" style="1"/>
  </cols>
  <sheetData>
    <row r="1" spans="1:9" ht="50.1" customHeight="1" x14ac:dyDescent="0.2">
      <c r="A1" s="42" t="s">
        <v>130</v>
      </c>
      <c r="B1" s="43"/>
      <c r="C1" s="43"/>
      <c r="D1" s="43"/>
      <c r="E1" s="43"/>
      <c r="F1" s="43"/>
      <c r="G1" s="43"/>
      <c r="H1" s="44"/>
    </row>
    <row r="2" spans="1:9" x14ac:dyDescent="0.2">
      <c r="A2" s="47" t="s">
        <v>52</v>
      </c>
      <c r="B2" s="48"/>
      <c r="C2" s="42" t="s">
        <v>58</v>
      </c>
      <c r="D2" s="43"/>
      <c r="E2" s="43"/>
      <c r="F2" s="43"/>
      <c r="G2" s="44"/>
      <c r="H2" s="45" t="s">
        <v>57</v>
      </c>
    </row>
    <row r="3" spans="1:9" ht="24.95" customHeight="1" x14ac:dyDescent="0.2">
      <c r="A3" s="49"/>
      <c r="B3" s="50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6"/>
    </row>
    <row r="4" spans="1:9" x14ac:dyDescent="0.2">
      <c r="A4" s="51"/>
      <c r="B4" s="52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9" x14ac:dyDescent="0.2">
      <c r="A5" s="5"/>
      <c r="B5" s="13" t="s">
        <v>0</v>
      </c>
      <c r="C5" s="38">
        <v>306671684.16000003</v>
      </c>
      <c r="D5" s="38">
        <v>47704055.18</v>
      </c>
      <c r="E5" s="38">
        <f>C5+D5</f>
        <v>354375739.34000003</v>
      </c>
      <c r="F5" s="38">
        <v>133507418.72</v>
      </c>
      <c r="G5" s="38">
        <v>131929883</v>
      </c>
      <c r="H5" s="38">
        <f>E5-F5</f>
        <v>220868320.62000003</v>
      </c>
      <c r="I5" s="41"/>
    </row>
    <row r="6" spans="1:9" x14ac:dyDescent="0.2">
      <c r="A6" s="5"/>
      <c r="B6" s="13" t="s">
        <v>1</v>
      </c>
      <c r="C6" s="38">
        <v>183459000</v>
      </c>
      <c r="D6" s="38">
        <v>33624604.780000001</v>
      </c>
      <c r="E6" s="38">
        <f>C6+D6</f>
        <v>217083604.78</v>
      </c>
      <c r="F6" s="38">
        <v>33905894.399999999</v>
      </c>
      <c r="G6" s="38">
        <v>33899746.630000003</v>
      </c>
      <c r="H6" s="38">
        <f>E6-F6</f>
        <v>183177710.38</v>
      </c>
      <c r="I6" s="41"/>
    </row>
    <row r="7" spans="1:9" x14ac:dyDescent="0.2">
      <c r="A7" s="5"/>
      <c r="B7" s="13" t="s">
        <v>2</v>
      </c>
      <c r="C7" s="38">
        <v>1607142.84</v>
      </c>
      <c r="D7" s="38">
        <v>0</v>
      </c>
      <c r="E7" s="38">
        <f>C7+D7</f>
        <v>1607142.84</v>
      </c>
      <c r="F7" s="38">
        <v>803571.42</v>
      </c>
      <c r="G7" s="38">
        <v>803571.42</v>
      </c>
      <c r="H7" s="38">
        <f>E7-F7</f>
        <v>803571.42</v>
      </c>
      <c r="I7" s="41"/>
    </row>
    <row r="8" spans="1:9" x14ac:dyDescent="0.2">
      <c r="A8" s="5"/>
      <c r="B8" s="13" t="s">
        <v>40</v>
      </c>
      <c r="C8" s="38">
        <v>8262173</v>
      </c>
      <c r="D8" s="38">
        <v>700000</v>
      </c>
      <c r="E8" s="38">
        <f>C8+D8</f>
        <v>8962173</v>
      </c>
      <c r="F8" s="38">
        <v>3136821.4</v>
      </c>
      <c r="G8" s="38">
        <v>3136821.4</v>
      </c>
      <c r="H8" s="38">
        <f>E8-F8</f>
        <v>5825351.5999999996</v>
      </c>
      <c r="I8" s="41"/>
    </row>
    <row r="9" spans="1:9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  <c r="I9" s="41"/>
    </row>
    <row r="10" spans="1:9" x14ac:dyDescent="0.2">
      <c r="A10" s="14"/>
      <c r="B10" s="30" t="s">
        <v>51</v>
      </c>
      <c r="C10" s="37">
        <f>SUM(C5+C6+C7+C8+C9)</f>
        <v>500000000</v>
      </c>
      <c r="D10" s="37">
        <f t="shared" ref="D10:H10" si="0">SUM(D5+D6+D7+D8+D9)</f>
        <v>82028659.960000008</v>
      </c>
      <c r="E10" s="37">
        <f t="shared" si="0"/>
        <v>582028659.96000004</v>
      </c>
      <c r="F10" s="37">
        <f t="shared" si="0"/>
        <v>171353705.94</v>
      </c>
      <c r="G10" s="37">
        <f t="shared" si="0"/>
        <v>169770022.44999999</v>
      </c>
      <c r="H10" s="37">
        <f t="shared" si="0"/>
        <v>410674954.02000004</v>
      </c>
      <c r="I10" s="41"/>
    </row>
    <row r="12" spans="1:9" x14ac:dyDescent="0.2">
      <c r="A12" s="1" t="s">
        <v>126</v>
      </c>
    </row>
    <row r="17" spans="3:10" x14ac:dyDescent="0.2">
      <c r="G17" s="41"/>
    </row>
    <row r="18" spans="3:10" x14ac:dyDescent="0.2">
      <c r="E18" s="41"/>
      <c r="F18" s="41"/>
      <c r="J18" s="41"/>
    </row>
    <row r="19" spans="3:10" x14ac:dyDescent="0.2">
      <c r="E19" s="41"/>
    </row>
    <row r="20" spans="3:10" x14ac:dyDescent="0.2">
      <c r="E20" s="41"/>
      <c r="J20" s="41"/>
    </row>
    <row r="21" spans="3:10" x14ac:dyDescent="0.2">
      <c r="E21" s="41"/>
      <c r="J21" s="41"/>
    </row>
    <row r="22" spans="3:10" x14ac:dyDescent="0.2">
      <c r="E22" s="41"/>
      <c r="F22" s="41"/>
    </row>
    <row r="23" spans="3:10" x14ac:dyDescent="0.2">
      <c r="C23" s="41"/>
      <c r="D23" s="41"/>
      <c r="E23" s="41"/>
    </row>
    <row r="24" spans="3:10" x14ac:dyDescent="0.2">
      <c r="C24" s="41"/>
      <c r="E24" s="41"/>
    </row>
    <row r="25" spans="3:10" x14ac:dyDescent="0.2">
      <c r="E25" s="41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showGridLines="0" tabSelected="1" topLeftCell="A49" workbookViewId="0">
      <selection activeCell="E77" sqref="E77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2" t="s">
        <v>190</v>
      </c>
      <c r="B1" s="43"/>
      <c r="C1" s="43"/>
      <c r="D1" s="43"/>
      <c r="E1" s="43"/>
      <c r="F1" s="43"/>
      <c r="G1" s="43"/>
      <c r="H1" s="44"/>
    </row>
    <row r="2" spans="1:8" x14ac:dyDescent="0.2">
      <c r="A2" s="47" t="s">
        <v>52</v>
      </c>
      <c r="B2" s="48"/>
      <c r="C2" s="42" t="s">
        <v>58</v>
      </c>
      <c r="D2" s="43"/>
      <c r="E2" s="43"/>
      <c r="F2" s="43"/>
      <c r="G2" s="44"/>
      <c r="H2" s="45" t="s">
        <v>57</v>
      </c>
    </row>
    <row r="3" spans="1:8" ht="24.95" customHeight="1" x14ac:dyDescent="0.2">
      <c r="A3" s="49"/>
      <c r="B3" s="50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6"/>
    </row>
    <row r="4" spans="1:8" x14ac:dyDescent="0.2">
      <c r="A4" s="51"/>
      <c r="B4" s="52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131</v>
      </c>
      <c r="C6" s="12">
        <v>1652654</v>
      </c>
      <c r="D6" s="12">
        <v>0</v>
      </c>
      <c r="E6" s="12">
        <f>C6+D6</f>
        <v>1652654</v>
      </c>
      <c r="F6" s="12">
        <v>722569.68</v>
      </c>
      <c r="G6" s="12">
        <v>717939.54</v>
      </c>
      <c r="H6" s="12">
        <f>E6-F6</f>
        <v>930084.32</v>
      </c>
    </row>
    <row r="7" spans="1:8" x14ac:dyDescent="0.2">
      <c r="A7" s="4"/>
      <c r="B7" s="15" t="s">
        <v>132</v>
      </c>
      <c r="C7" s="12">
        <v>1831783</v>
      </c>
      <c r="D7" s="12">
        <v>3000</v>
      </c>
      <c r="E7" s="12">
        <f t="shared" ref="E7:E12" si="0">C7+D7</f>
        <v>1834783</v>
      </c>
      <c r="F7" s="12">
        <v>751750.33</v>
      </c>
      <c r="G7" s="12">
        <v>749066.62</v>
      </c>
      <c r="H7" s="12">
        <f t="shared" ref="H7:H12" si="1">E7-F7</f>
        <v>1083032.67</v>
      </c>
    </row>
    <row r="8" spans="1:8" x14ac:dyDescent="0.2">
      <c r="A8" s="4"/>
      <c r="B8" s="15" t="s">
        <v>133</v>
      </c>
      <c r="C8" s="12">
        <v>10776713</v>
      </c>
      <c r="D8" s="12">
        <v>0</v>
      </c>
      <c r="E8" s="12">
        <f t="shared" si="0"/>
        <v>10776713</v>
      </c>
      <c r="F8" s="12">
        <v>4763271.28</v>
      </c>
      <c r="G8" s="12">
        <v>4739204.68</v>
      </c>
      <c r="H8" s="12">
        <f t="shared" si="1"/>
        <v>6013441.7199999997</v>
      </c>
    </row>
    <row r="9" spans="1:8" x14ac:dyDescent="0.2">
      <c r="A9" s="4"/>
      <c r="B9" s="15" t="s">
        <v>134</v>
      </c>
      <c r="C9" s="12">
        <v>2086067</v>
      </c>
      <c r="D9" s="12">
        <v>1500000</v>
      </c>
      <c r="E9" s="12">
        <f t="shared" si="0"/>
        <v>3586067</v>
      </c>
      <c r="F9" s="12">
        <v>740669.4</v>
      </c>
      <c r="G9" s="12">
        <v>740669.4</v>
      </c>
      <c r="H9" s="12">
        <f t="shared" si="1"/>
        <v>2845397.6</v>
      </c>
    </row>
    <row r="10" spans="1:8" x14ac:dyDescent="0.2">
      <c r="A10" s="4"/>
      <c r="B10" s="15" t="s">
        <v>135</v>
      </c>
      <c r="C10" s="12">
        <v>10050715</v>
      </c>
      <c r="D10" s="12">
        <v>400000</v>
      </c>
      <c r="E10" s="12">
        <f t="shared" si="0"/>
        <v>10450715</v>
      </c>
      <c r="F10" s="12">
        <v>5596356.4000000004</v>
      </c>
      <c r="G10" s="12">
        <v>5596356.4000000004</v>
      </c>
      <c r="H10" s="12">
        <f t="shared" si="1"/>
        <v>4854358.5999999996</v>
      </c>
    </row>
    <row r="11" spans="1:8" x14ac:dyDescent="0.2">
      <c r="A11" s="4"/>
      <c r="B11" s="15" t="s">
        <v>136</v>
      </c>
      <c r="C11" s="12">
        <v>4469400</v>
      </c>
      <c r="D11" s="12">
        <v>0</v>
      </c>
      <c r="E11" s="12">
        <f t="shared" si="0"/>
        <v>4469400</v>
      </c>
      <c r="F11" s="12">
        <v>1615676.54</v>
      </c>
      <c r="G11" s="12">
        <v>1615676.54</v>
      </c>
      <c r="H11" s="12">
        <f t="shared" si="1"/>
        <v>2853723.46</v>
      </c>
    </row>
    <row r="12" spans="1:8" x14ac:dyDescent="0.2">
      <c r="A12" s="4"/>
      <c r="B12" s="15" t="s">
        <v>137</v>
      </c>
      <c r="C12" s="12">
        <v>2066938</v>
      </c>
      <c r="D12" s="12">
        <v>78000</v>
      </c>
      <c r="E12" s="12">
        <f t="shared" si="0"/>
        <v>2144938</v>
      </c>
      <c r="F12" s="12">
        <v>938568.76</v>
      </c>
      <c r="G12" s="12">
        <v>938568.76</v>
      </c>
      <c r="H12" s="12">
        <f t="shared" si="1"/>
        <v>1206369.24</v>
      </c>
    </row>
    <row r="13" spans="1:8" x14ac:dyDescent="0.2">
      <c r="A13" s="4"/>
      <c r="B13" s="15" t="s">
        <v>138</v>
      </c>
      <c r="C13" s="12">
        <v>3713242</v>
      </c>
      <c r="D13" s="12">
        <v>9000</v>
      </c>
      <c r="E13" s="12">
        <f t="shared" ref="E13" si="2">C13+D13</f>
        <v>3722242</v>
      </c>
      <c r="F13" s="12">
        <v>1477166.18</v>
      </c>
      <c r="G13" s="12">
        <v>1477166.18</v>
      </c>
      <c r="H13" s="12">
        <f t="shared" ref="H13" si="3">E13-F13</f>
        <v>2245075.8200000003</v>
      </c>
    </row>
    <row r="14" spans="1:8" x14ac:dyDescent="0.2">
      <c r="A14" s="4"/>
      <c r="B14" s="15" t="s">
        <v>139</v>
      </c>
      <c r="C14" s="12">
        <v>1919015</v>
      </c>
      <c r="D14" s="12">
        <v>100000</v>
      </c>
      <c r="E14" s="12">
        <f t="shared" ref="E14" si="4">C14+D14</f>
        <v>2019015</v>
      </c>
      <c r="F14" s="12">
        <v>729541.61</v>
      </c>
      <c r="G14" s="12">
        <v>729541.61</v>
      </c>
      <c r="H14" s="12">
        <f t="shared" ref="H14" si="5">E14-F14</f>
        <v>1289473.3900000001</v>
      </c>
    </row>
    <row r="15" spans="1:8" x14ac:dyDescent="0.2">
      <c r="A15" s="4"/>
      <c r="B15" s="15" t="s">
        <v>140</v>
      </c>
      <c r="C15" s="12">
        <v>617181</v>
      </c>
      <c r="D15" s="12">
        <v>0</v>
      </c>
      <c r="E15" s="12">
        <f t="shared" ref="E15" si="6">C15+D15</f>
        <v>617181</v>
      </c>
      <c r="F15" s="12">
        <v>202168.18</v>
      </c>
      <c r="G15" s="12">
        <v>202168.18</v>
      </c>
      <c r="H15" s="12">
        <f t="shared" ref="H15" si="7">E15-F15</f>
        <v>415012.82</v>
      </c>
    </row>
    <row r="16" spans="1:8" x14ac:dyDescent="0.2">
      <c r="A16" s="4"/>
      <c r="B16" s="15" t="s">
        <v>141</v>
      </c>
      <c r="C16" s="12">
        <v>287103</v>
      </c>
      <c r="D16" s="12">
        <v>0</v>
      </c>
      <c r="E16" s="12">
        <f t="shared" ref="E16" si="8">C16+D16</f>
        <v>287103</v>
      </c>
      <c r="F16" s="12">
        <v>122280</v>
      </c>
      <c r="G16" s="12">
        <v>122280</v>
      </c>
      <c r="H16" s="12">
        <f t="shared" ref="H16" si="9">E16-F16</f>
        <v>164823</v>
      </c>
    </row>
    <row r="17" spans="1:8" x14ac:dyDescent="0.2">
      <c r="A17" s="4"/>
      <c r="B17" s="15" t="s">
        <v>142</v>
      </c>
      <c r="C17" s="12">
        <v>595685</v>
      </c>
      <c r="D17" s="12">
        <v>0</v>
      </c>
      <c r="E17" s="12">
        <f t="shared" ref="E17" si="10">C17+D17</f>
        <v>595685</v>
      </c>
      <c r="F17" s="12">
        <v>141393</v>
      </c>
      <c r="G17" s="12">
        <v>141393</v>
      </c>
      <c r="H17" s="12">
        <f t="shared" ref="H17" si="11">E17-F17</f>
        <v>454292</v>
      </c>
    </row>
    <row r="18" spans="1:8" x14ac:dyDescent="0.2">
      <c r="A18" s="4"/>
      <c r="B18" s="15" t="s">
        <v>143</v>
      </c>
      <c r="C18" s="12">
        <v>73894326.310000002</v>
      </c>
      <c r="D18" s="12">
        <v>-5008071.3</v>
      </c>
      <c r="E18" s="12">
        <f t="shared" ref="E18" si="12">C18+D18</f>
        <v>68886255.010000005</v>
      </c>
      <c r="F18" s="12">
        <v>25188031.390000001</v>
      </c>
      <c r="G18" s="12">
        <v>24617201.399999999</v>
      </c>
      <c r="H18" s="12">
        <f t="shared" ref="H18" si="13">E18-F18</f>
        <v>43698223.620000005</v>
      </c>
    </row>
    <row r="19" spans="1:8" x14ac:dyDescent="0.2">
      <c r="A19" s="4"/>
      <c r="B19" s="15" t="s">
        <v>144</v>
      </c>
      <c r="C19" s="12">
        <v>5862602</v>
      </c>
      <c r="D19" s="12">
        <v>31614.02</v>
      </c>
      <c r="E19" s="12">
        <f t="shared" ref="E19" si="14">C19+D19</f>
        <v>5894216.0199999996</v>
      </c>
      <c r="F19" s="12">
        <v>2071157.65</v>
      </c>
      <c r="G19" s="12">
        <v>2071157.65</v>
      </c>
      <c r="H19" s="12">
        <f t="shared" ref="H19" si="15">E19-F19</f>
        <v>3823058.3699999996</v>
      </c>
    </row>
    <row r="20" spans="1:8" x14ac:dyDescent="0.2">
      <c r="A20" s="4"/>
      <c r="B20" s="15" t="s">
        <v>145</v>
      </c>
      <c r="C20" s="12">
        <v>3278765</v>
      </c>
      <c r="D20" s="12">
        <v>0</v>
      </c>
      <c r="E20" s="12">
        <f t="shared" ref="E20" si="16">C20+D20</f>
        <v>3278765</v>
      </c>
      <c r="F20" s="12">
        <v>539366.63</v>
      </c>
      <c r="G20" s="12">
        <v>539366.63</v>
      </c>
      <c r="H20" s="12">
        <f t="shared" ref="H20" si="17">E20-F20</f>
        <v>2739398.37</v>
      </c>
    </row>
    <row r="21" spans="1:8" x14ac:dyDescent="0.2">
      <c r="A21" s="4"/>
      <c r="B21" s="15" t="s">
        <v>146</v>
      </c>
      <c r="C21" s="12">
        <v>502725</v>
      </c>
      <c r="D21" s="12">
        <v>105000</v>
      </c>
      <c r="E21" s="12">
        <f t="shared" ref="E21" si="18">C21+D21</f>
        <v>607725</v>
      </c>
      <c r="F21" s="12">
        <v>170953</v>
      </c>
      <c r="G21" s="12">
        <v>170953</v>
      </c>
      <c r="H21" s="12">
        <f t="shared" ref="H21" si="19">E21-F21</f>
        <v>436772</v>
      </c>
    </row>
    <row r="22" spans="1:8" x14ac:dyDescent="0.2">
      <c r="A22" s="4"/>
      <c r="B22" s="15" t="s">
        <v>147</v>
      </c>
      <c r="C22" s="12">
        <v>537376</v>
      </c>
      <c r="D22" s="12">
        <v>0</v>
      </c>
      <c r="E22" s="12">
        <f t="shared" ref="E22" si="20">C22+D22</f>
        <v>537376</v>
      </c>
      <c r="F22" s="12">
        <v>136956.66</v>
      </c>
      <c r="G22" s="12">
        <v>136956.66</v>
      </c>
      <c r="H22" s="12">
        <f t="shared" ref="H22" si="21">E22-F22</f>
        <v>400419.33999999997</v>
      </c>
    </row>
    <row r="23" spans="1:8" x14ac:dyDescent="0.2">
      <c r="A23" s="4"/>
      <c r="B23" s="15" t="s">
        <v>148</v>
      </c>
      <c r="C23" s="12">
        <v>356859</v>
      </c>
      <c r="D23" s="12">
        <v>0</v>
      </c>
      <c r="E23" s="12">
        <f t="shared" ref="E23" si="22">C23+D23</f>
        <v>356859</v>
      </c>
      <c r="F23" s="12">
        <v>154410</v>
      </c>
      <c r="G23" s="12">
        <v>154410</v>
      </c>
      <c r="H23" s="12">
        <f t="shared" ref="H23" si="23">E23-F23</f>
        <v>202449</v>
      </c>
    </row>
    <row r="24" spans="1:8" x14ac:dyDescent="0.2">
      <c r="A24" s="4"/>
      <c r="B24" s="15" t="s">
        <v>149</v>
      </c>
      <c r="C24" s="12">
        <v>375893</v>
      </c>
      <c r="D24" s="12">
        <v>0</v>
      </c>
      <c r="E24" s="12">
        <f t="shared" ref="E24" si="24">C24+D24</f>
        <v>375893</v>
      </c>
      <c r="F24" s="12">
        <v>89820</v>
      </c>
      <c r="G24" s="12">
        <v>89820</v>
      </c>
      <c r="H24" s="12">
        <f t="shared" ref="H24" si="25">E24-F24</f>
        <v>286073</v>
      </c>
    </row>
    <row r="25" spans="1:8" x14ac:dyDescent="0.2">
      <c r="A25" s="4"/>
      <c r="B25" s="15" t="s">
        <v>150</v>
      </c>
      <c r="C25" s="12">
        <v>369893</v>
      </c>
      <c r="D25" s="12">
        <v>0</v>
      </c>
      <c r="E25" s="12">
        <f t="shared" ref="E25" si="26">C25+D25</f>
        <v>369893</v>
      </c>
      <c r="F25" s="12">
        <v>103654.33</v>
      </c>
      <c r="G25" s="12">
        <v>103654.33</v>
      </c>
      <c r="H25" s="12">
        <f t="shared" ref="H25" si="27">E25-F25</f>
        <v>266238.67</v>
      </c>
    </row>
    <row r="26" spans="1:8" x14ac:dyDescent="0.2">
      <c r="A26" s="4"/>
      <c r="B26" s="15" t="s">
        <v>151</v>
      </c>
      <c r="C26" s="12">
        <v>1279479</v>
      </c>
      <c r="D26" s="12">
        <v>-5000</v>
      </c>
      <c r="E26" s="12">
        <f t="shared" ref="E26" si="28">C26+D26</f>
        <v>1274479</v>
      </c>
      <c r="F26" s="12">
        <v>528795.65</v>
      </c>
      <c r="G26" s="12">
        <v>528795.65</v>
      </c>
      <c r="H26" s="12">
        <f t="shared" ref="H26" si="29">E26-F26</f>
        <v>745683.35</v>
      </c>
    </row>
    <row r="27" spans="1:8" x14ac:dyDescent="0.2">
      <c r="A27" s="4"/>
      <c r="B27" s="15" t="s">
        <v>152</v>
      </c>
      <c r="C27" s="12">
        <v>1036075</v>
      </c>
      <c r="D27" s="12">
        <v>0</v>
      </c>
      <c r="E27" s="12">
        <f t="shared" ref="E27" si="30">C27+D27</f>
        <v>1036075</v>
      </c>
      <c r="F27" s="12">
        <v>447763.03</v>
      </c>
      <c r="G27" s="12">
        <v>447763.03</v>
      </c>
      <c r="H27" s="12">
        <f t="shared" ref="H27" si="31">E27-F27</f>
        <v>588311.97</v>
      </c>
    </row>
    <row r="28" spans="1:8" x14ac:dyDescent="0.2">
      <c r="A28" s="4"/>
      <c r="B28" s="15" t="s">
        <v>153</v>
      </c>
      <c r="C28" s="12">
        <v>167797228</v>
      </c>
      <c r="D28" s="12">
        <v>39478628.960000001</v>
      </c>
      <c r="E28" s="12">
        <f t="shared" ref="E28" si="32">C28+D28</f>
        <v>207275856.96000001</v>
      </c>
      <c r="F28" s="12">
        <v>35609874.299999997</v>
      </c>
      <c r="G28" s="12">
        <v>35187421.890000001</v>
      </c>
      <c r="H28" s="12">
        <f t="shared" ref="H28" si="33">E28-F28</f>
        <v>171665982.66000003</v>
      </c>
    </row>
    <row r="29" spans="1:8" x14ac:dyDescent="0.2">
      <c r="A29" s="4"/>
      <c r="B29" s="15" t="s">
        <v>154</v>
      </c>
      <c r="C29" s="12">
        <v>4981443</v>
      </c>
      <c r="D29" s="12">
        <v>0</v>
      </c>
      <c r="E29" s="12">
        <f t="shared" ref="E29" si="34">C29+D29</f>
        <v>4981443</v>
      </c>
      <c r="F29" s="12">
        <v>2035415.76</v>
      </c>
      <c r="G29" s="12">
        <v>2035415.76</v>
      </c>
      <c r="H29" s="12">
        <f t="shared" ref="H29" si="35">E29-F29</f>
        <v>2946027.24</v>
      </c>
    </row>
    <row r="30" spans="1:8" x14ac:dyDescent="0.2">
      <c r="A30" s="4"/>
      <c r="B30" s="15" t="s">
        <v>155</v>
      </c>
      <c r="C30" s="12">
        <v>1867828</v>
      </c>
      <c r="D30" s="12">
        <v>0</v>
      </c>
      <c r="E30" s="12">
        <f t="shared" ref="E30" si="36">C30+D30</f>
        <v>1867828</v>
      </c>
      <c r="F30" s="12">
        <v>800817.12</v>
      </c>
      <c r="G30" s="12">
        <v>800817.12</v>
      </c>
      <c r="H30" s="12">
        <f t="shared" ref="H30" si="37">E30-F30</f>
        <v>1067010.8799999999</v>
      </c>
    </row>
    <row r="31" spans="1:8" x14ac:dyDescent="0.2">
      <c r="A31" s="4"/>
      <c r="B31" s="15" t="s">
        <v>156</v>
      </c>
      <c r="C31" s="12">
        <v>1778864</v>
      </c>
      <c r="D31" s="12">
        <v>0</v>
      </c>
      <c r="E31" s="12">
        <f t="shared" ref="E31" si="38">C31+D31</f>
        <v>1778864</v>
      </c>
      <c r="F31" s="12">
        <v>530276.43000000005</v>
      </c>
      <c r="G31" s="12">
        <v>530276.43000000005</v>
      </c>
      <c r="H31" s="12">
        <f t="shared" ref="H31" si="39">E31-F31</f>
        <v>1248587.5699999998</v>
      </c>
    </row>
    <row r="32" spans="1:8" x14ac:dyDescent="0.2">
      <c r="A32" s="4"/>
      <c r="B32" s="15" t="s">
        <v>157</v>
      </c>
      <c r="C32" s="12">
        <v>25851867</v>
      </c>
      <c r="D32" s="12">
        <v>400000</v>
      </c>
      <c r="E32" s="12">
        <f t="shared" ref="E32" si="40">C32+D32</f>
        <v>26251867</v>
      </c>
      <c r="F32" s="12">
        <v>12671898.91</v>
      </c>
      <c r="G32" s="12">
        <v>12671898.91</v>
      </c>
      <c r="H32" s="12">
        <f t="shared" ref="H32" si="41">E32-F32</f>
        <v>13579968.09</v>
      </c>
    </row>
    <row r="33" spans="1:8" x14ac:dyDescent="0.2">
      <c r="A33" s="4"/>
      <c r="B33" s="15" t="s">
        <v>158</v>
      </c>
      <c r="C33" s="12">
        <v>8845505</v>
      </c>
      <c r="D33" s="12">
        <v>2300000</v>
      </c>
      <c r="E33" s="12">
        <f t="shared" ref="E33" si="42">C33+D33</f>
        <v>11145505</v>
      </c>
      <c r="F33" s="12">
        <v>3084868.75</v>
      </c>
      <c r="G33" s="12">
        <v>3084868.75</v>
      </c>
      <c r="H33" s="12">
        <f t="shared" ref="H33" si="43">E33-F33</f>
        <v>8060636.25</v>
      </c>
    </row>
    <row r="34" spans="1:8" x14ac:dyDescent="0.2">
      <c r="A34" s="4"/>
      <c r="B34" s="15" t="s">
        <v>159</v>
      </c>
      <c r="C34" s="12">
        <v>4385661</v>
      </c>
      <c r="D34" s="12">
        <v>393000</v>
      </c>
      <c r="E34" s="12">
        <f t="shared" ref="E34" si="44">C34+D34</f>
        <v>4778661</v>
      </c>
      <c r="F34" s="12">
        <v>1854729.25</v>
      </c>
      <c r="G34" s="12">
        <v>1854729.25</v>
      </c>
      <c r="H34" s="12">
        <f t="shared" ref="H34" si="45">E34-F34</f>
        <v>2923931.75</v>
      </c>
    </row>
    <row r="35" spans="1:8" x14ac:dyDescent="0.2">
      <c r="A35" s="4"/>
      <c r="B35" s="15" t="s">
        <v>160</v>
      </c>
      <c r="C35" s="12">
        <v>3953533</v>
      </c>
      <c r="D35" s="12">
        <v>115000</v>
      </c>
      <c r="E35" s="12">
        <f t="shared" ref="E35" si="46">C35+D35</f>
        <v>4068533</v>
      </c>
      <c r="F35" s="12">
        <v>1715409.64</v>
      </c>
      <c r="G35" s="12">
        <v>1715409.64</v>
      </c>
      <c r="H35" s="12">
        <f t="shared" ref="H35" si="47">E35-F35</f>
        <v>2353123.3600000003</v>
      </c>
    </row>
    <row r="36" spans="1:8" x14ac:dyDescent="0.2">
      <c r="A36" s="4"/>
      <c r="B36" s="15" t="s">
        <v>161</v>
      </c>
      <c r="C36" s="12">
        <v>2409582</v>
      </c>
      <c r="D36" s="12">
        <v>24000</v>
      </c>
      <c r="E36" s="12">
        <f t="shared" ref="E36" si="48">C36+D36</f>
        <v>2433582</v>
      </c>
      <c r="F36" s="12">
        <v>1010017.89</v>
      </c>
      <c r="G36" s="12">
        <v>1010017.89</v>
      </c>
      <c r="H36" s="12">
        <f t="shared" ref="H36" si="49">E36-F36</f>
        <v>1423564.1099999999</v>
      </c>
    </row>
    <row r="37" spans="1:8" x14ac:dyDescent="0.2">
      <c r="A37" s="4"/>
      <c r="B37" s="15" t="s">
        <v>162</v>
      </c>
      <c r="C37" s="12">
        <v>3799573</v>
      </c>
      <c r="D37" s="12">
        <v>205000</v>
      </c>
      <c r="E37" s="12">
        <f t="shared" ref="E37" si="50">C37+D37</f>
        <v>4004573</v>
      </c>
      <c r="F37" s="12">
        <v>1099761.42</v>
      </c>
      <c r="G37" s="12">
        <v>1099761.42</v>
      </c>
      <c r="H37" s="12">
        <f t="shared" ref="H37" si="51">E37-F37</f>
        <v>2904811.58</v>
      </c>
    </row>
    <row r="38" spans="1:8" x14ac:dyDescent="0.2">
      <c r="A38" s="4"/>
      <c r="B38" s="15" t="s">
        <v>163</v>
      </c>
      <c r="C38" s="12">
        <v>5821304</v>
      </c>
      <c r="D38" s="12">
        <v>2000000</v>
      </c>
      <c r="E38" s="12">
        <f t="shared" ref="E38" si="52">C38+D38</f>
        <v>7821304</v>
      </c>
      <c r="F38" s="12">
        <v>2481297.11</v>
      </c>
      <c r="G38" s="12">
        <v>2481297.11</v>
      </c>
      <c r="H38" s="12">
        <f t="shared" ref="H38" si="53">E38-F38</f>
        <v>5340006.8900000006</v>
      </c>
    </row>
    <row r="39" spans="1:8" x14ac:dyDescent="0.2">
      <c r="A39" s="4"/>
      <c r="B39" s="15" t="s">
        <v>164</v>
      </c>
      <c r="C39" s="12">
        <v>739371.81</v>
      </c>
      <c r="D39" s="12">
        <v>60000</v>
      </c>
      <c r="E39" s="12">
        <f t="shared" ref="E39" si="54">C39+D39</f>
        <v>799371.81</v>
      </c>
      <c r="F39" s="12">
        <v>312038.94</v>
      </c>
      <c r="G39" s="12">
        <v>312038.94</v>
      </c>
      <c r="H39" s="12">
        <f t="shared" ref="H39" si="55">E39-F39</f>
        <v>487332.87000000005</v>
      </c>
    </row>
    <row r="40" spans="1:8" x14ac:dyDescent="0.2">
      <c r="A40" s="4"/>
      <c r="B40" s="15" t="s">
        <v>165</v>
      </c>
      <c r="C40" s="12">
        <v>806567</v>
      </c>
      <c r="D40" s="12">
        <v>26788000</v>
      </c>
      <c r="E40" s="12">
        <f t="shared" ref="E40" si="56">C40+D40</f>
        <v>27594567</v>
      </c>
      <c r="F40" s="12">
        <v>340458.4</v>
      </c>
      <c r="G40" s="12">
        <v>340458.4</v>
      </c>
      <c r="H40" s="12">
        <f t="shared" ref="H40" si="57">E40-F40</f>
        <v>27254108.600000001</v>
      </c>
    </row>
    <row r="41" spans="1:8" x14ac:dyDescent="0.2">
      <c r="A41" s="4"/>
      <c r="B41" s="15" t="s">
        <v>166</v>
      </c>
      <c r="C41" s="12">
        <v>873127</v>
      </c>
      <c r="D41" s="12">
        <v>0</v>
      </c>
      <c r="E41" s="12">
        <f t="shared" ref="E41" si="58">C41+D41</f>
        <v>873127</v>
      </c>
      <c r="F41" s="12">
        <v>0</v>
      </c>
      <c r="G41" s="12">
        <v>0</v>
      </c>
      <c r="H41" s="12">
        <f t="shared" ref="H41" si="59">E41-F41</f>
        <v>873127</v>
      </c>
    </row>
    <row r="42" spans="1:8" x14ac:dyDescent="0.2">
      <c r="A42" s="4"/>
      <c r="B42" s="15" t="s">
        <v>167</v>
      </c>
      <c r="C42" s="12">
        <v>1565234</v>
      </c>
      <c r="D42" s="12">
        <v>50000</v>
      </c>
      <c r="E42" s="12">
        <f t="shared" ref="E42" si="60">C42+D42</f>
        <v>1615234</v>
      </c>
      <c r="F42" s="12">
        <v>309543.65999999997</v>
      </c>
      <c r="G42" s="12">
        <v>309543.65999999997</v>
      </c>
      <c r="H42" s="12">
        <f t="shared" ref="H42" si="61">E42-F42</f>
        <v>1305690.3400000001</v>
      </c>
    </row>
    <row r="43" spans="1:8" x14ac:dyDescent="0.2">
      <c r="A43" s="4"/>
      <c r="B43" s="15" t="s">
        <v>168</v>
      </c>
      <c r="C43" s="12">
        <v>1762651</v>
      </c>
      <c r="D43" s="12">
        <v>573000</v>
      </c>
      <c r="E43" s="12">
        <f t="shared" ref="E43" si="62">C43+D43</f>
        <v>2335651</v>
      </c>
      <c r="F43" s="12">
        <v>513245.06</v>
      </c>
      <c r="G43" s="12">
        <v>513245.06</v>
      </c>
      <c r="H43" s="12">
        <f t="shared" ref="H43" si="63">E43-F43</f>
        <v>1822405.94</v>
      </c>
    </row>
    <row r="44" spans="1:8" x14ac:dyDescent="0.2">
      <c r="A44" s="4"/>
      <c r="B44" s="15" t="s">
        <v>169</v>
      </c>
      <c r="C44" s="12">
        <v>304674</v>
      </c>
      <c r="D44" s="12">
        <v>0</v>
      </c>
      <c r="E44" s="12">
        <f t="shared" ref="E44" si="64">C44+D44</f>
        <v>304674</v>
      </c>
      <c r="F44" s="12">
        <v>107190</v>
      </c>
      <c r="G44" s="12">
        <v>107190</v>
      </c>
      <c r="H44" s="12">
        <f t="shared" ref="H44" si="65">E44-F44</f>
        <v>197484</v>
      </c>
    </row>
    <row r="45" spans="1:8" x14ac:dyDescent="0.2">
      <c r="A45" s="4"/>
      <c r="B45" s="15" t="s">
        <v>170</v>
      </c>
      <c r="C45" s="12">
        <v>2646767</v>
      </c>
      <c r="D45" s="12">
        <v>225000</v>
      </c>
      <c r="E45" s="12">
        <f t="shared" ref="E45" si="66">C45+D45</f>
        <v>2871767</v>
      </c>
      <c r="F45" s="12">
        <v>999339.91</v>
      </c>
      <c r="G45" s="12">
        <v>999339.91</v>
      </c>
      <c r="H45" s="12">
        <f t="shared" ref="H45" si="67">E45-F45</f>
        <v>1872427.0899999999</v>
      </c>
    </row>
    <row r="46" spans="1:8" x14ac:dyDescent="0.2">
      <c r="A46" s="4"/>
      <c r="B46" s="15" t="s">
        <v>171</v>
      </c>
      <c r="C46" s="12">
        <v>6676382</v>
      </c>
      <c r="D46" s="12">
        <v>650000</v>
      </c>
      <c r="E46" s="12">
        <f t="shared" ref="E46" si="68">C46+D46</f>
        <v>7326382</v>
      </c>
      <c r="F46" s="12">
        <v>992224.07</v>
      </c>
      <c r="G46" s="12">
        <v>992224.07</v>
      </c>
      <c r="H46" s="12">
        <f t="shared" ref="H46" si="69">E46-F46</f>
        <v>6334157.9299999997</v>
      </c>
    </row>
    <row r="47" spans="1:8" x14ac:dyDescent="0.2">
      <c r="A47" s="4"/>
      <c r="B47" s="15" t="s">
        <v>172</v>
      </c>
      <c r="C47" s="12">
        <v>833188</v>
      </c>
      <c r="D47" s="12">
        <v>0</v>
      </c>
      <c r="E47" s="12">
        <f t="shared" ref="E47" si="70">C47+D47</f>
        <v>833188</v>
      </c>
      <c r="F47" s="12">
        <v>356892.33</v>
      </c>
      <c r="G47" s="12">
        <v>356892.33</v>
      </c>
      <c r="H47" s="12">
        <f t="shared" ref="H47" si="71">E47-F47</f>
        <v>476295.67</v>
      </c>
    </row>
    <row r="48" spans="1:8" x14ac:dyDescent="0.2">
      <c r="A48" s="4"/>
      <c r="B48" s="15" t="s">
        <v>173</v>
      </c>
      <c r="C48" s="12">
        <v>363487</v>
      </c>
      <c r="D48" s="12">
        <v>0</v>
      </c>
      <c r="E48" s="12">
        <f t="shared" ref="E48" si="72">C48+D48</f>
        <v>363487</v>
      </c>
      <c r="F48" s="12">
        <v>153384.6</v>
      </c>
      <c r="G48" s="12">
        <v>153384.6</v>
      </c>
      <c r="H48" s="12">
        <f t="shared" ref="H48" si="73">E48-F48</f>
        <v>210102.39999999999</v>
      </c>
    </row>
    <row r="49" spans="1:8" x14ac:dyDescent="0.2">
      <c r="A49" s="4"/>
      <c r="B49" s="15" t="s">
        <v>174</v>
      </c>
      <c r="C49" s="12">
        <v>28415393</v>
      </c>
      <c r="D49" s="12">
        <v>2080000</v>
      </c>
      <c r="E49" s="12">
        <f t="shared" ref="E49" si="74">C49+D49</f>
        <v>30495393</v>
      </c>
      <c r="F49" s="12">
        <v>15401893.039999999</v>
      </c>
      <c r="G49" s="12">
        <v>15401893.039999999</v>
      </c>
      <c r="H49" s="12">
        <f t="shared" ref="H49" si="75">E49-F49</f>
        <v>15093499.960000001</v>
      </c>
    </row>
    <row r="50" spans="1:8" x14ac:dyDescent="0.2">
      <c r="A50" s="4"/>
      <c r="B50" s="15" t="s">
        <v>175</v>
      </c>
      <c r="C50" s="12">
        <v>1404900</v>
      </c>
      <c r="D50" s="12">
        <v>0</v>
      </c>
      <c r="E50" s="12">
        <f t="shared" ref="E50" si="76">C50+D50</f>
        <v>1404900</v>
      </c>
      <c r="F50" s="12">
        <v>577782.28</v>
      </c>
      <c r="G50" s="12">
        <v>577782.28</v>
      </c>
      <c r="H50" s="12">
        <f t="shared" ref="H50" si="77">E50-F50</f>
        <v>827117.72</v>
      </c>
    </row>
    <row r="51" spans="1:8" x14ac:dyDescent="0.2">
      <c r="A51" s="4"/>
      <c r="B51" s="15" t="s">
        <v>176</v>
      </c>
      <c r="C51" s="12">
        <v>14326164</v>
      </c>
      <c r="D51" s="12">
        <v>1225000</v>
      </c>
      <c r="E51" s="12">
        <f t="shared" ref="E51" si="78">C51+D51</f>
        <v>15551164</v>
      </c>
      <c r="F51" s="12">
        <v>7444366.04</v>
      </c>
      <c r="G51" s="12">
        <v>7437366.04</v>
      </c>
      <c r="H51" s="12">
        <f t="shared" ref="H51" si="79">E51-F51</f>
        <v>8106797.96</v>
      </c>
    </row>
    <row r="52" spans="1:8" x14ac:dyDescent="0.2">
      <c r="A52" s="4"/>
      <c r="B52" s="15" t="s">
        <v>177</v>
      </c>
      <c r="C52" s="12">
        <v>996889</v>
      </c>
      <c r="D52" s="12">
        <v>80000</v>
      </c>
      <c r="E52" s="12">
        <f t="shared" ref="E52" si="80">C52+D52</f>
        <v>1076889</v>
      </c>
      <c r="F52" s="12">
        <v>450591.51</v>
      </c>
      <c r="G52" s="12">
        <v>450591.51</v>
      </c>
      <c r="H52" s="12">
        <f t="shared" ref="H52" si="81">E52-F52</f>
        <v>626297.49</v>
      </c>
    </row>
    <row r="53" spans="1:8" x14ac:dyDescent="0.2">
      <c r="A53" s="4"/>
      <c r="B53" s="15" t="s">
        <v>178</v>
      </c>
      <c r="C53" s="12">
        <v>1925970</v>
      </c>
      <c r="D53" s="12">
        <v>90000</v>
      </c>
      <c r="E53" s="12">
        <f t="shared" ref="E53" si="82">C53+D53</f>
        <v>2015970</v>
      </c>
      <c r="F53" s="12">
        <v>814603.24</v>
      </c>
      <c r="G53" s="12">
        <v>814603.24</v>
      </c>
      <c r="H53" s="12">
        <f t="shared" ref="H53" si="83">E53-F53</f>
        <v>1201366.76</v>
      </c>
    </row>
    <row r="54" spans="1:8" x14ac:dyDescent="0.2">
      <c r="A54" s="4"/>
      <c r="B54" s="15" t="s">
        <v>179</v>
      </c>
      <c r="C54" s="12">
        <v>3139442</v>
      </c>
      <c r="D54" s="12">
        <v>137000</v>
      </c>
      <c r="E54" s="12">
        <f t="shared" ref="E54" si="84">C54+D54</f>
        <v>3276442</v>
      </c>
      <c r="F54" s="12">
        <v>1387952.86</v>
      </c>
      <c r="G54" s="12">
        <v>1387952.86</v>
      </c>
      <c r="H54" s="12">
        <f t="shared" ref="H54" si="85">E54-F54</f>
        <v>1888489.14</v>
      </c>
    </row>
    <row r="55" spans="1:8" x14ac:dyDescent="0.2">
      <c r="A55" s="4"/>
      <c r="B55" s="15" t="s">
        <v>180</v>
      </c>
      <c r="C55" s="12">
        <v>1063333</v>
      </c>
      <c r="D55" s="12">
        <v>3000</v>
      </c>
      <c r="E55" s="12">
        <f t="shared" ref="E55" si="86">C55+D55</f>
        <v>1066333</v>
      </c>
      <c r="F55" s="12">
        <v>381870.26</v>
      </c>
      <c r="G55" s="12">
        <v>381870.26</v>
      </c>
      <c r="H55" s="12">
        <f t="shared" ref="H55" si="87">E55-F55</f>
        <v>684462.74</v>
      </c>
    </row>
    <row r="56" spans="1:8" x14ac:dyDescent="0.2">
      <c r="A56" s="4"/>
      <c r="B56" s="15" t="s">
        <v>181</v>
      </c>
      <c r="C56" s="12">
        <v>3517895</v>
      </c>
      <c r="D56" s="12">
        <v>2861000</v>
      </c>
      <c r="E56" s="12">
        <f t="shared" ref="E56" si="88">C56+D56</f>
        <v>6378895</v>
      </c>
      <c r="F56" s="12">
        <v>361051.75</v>
      </c>
      <c r="G56" s="12">
        <v>361051.75</v>
      </c>
      <c r="H56" s="12">
        <f t="shared" ref="H56" si="89">E56-F56</f>
        <v>6017843.25</v>
      </c>
    </row>
    <row r="57" spans="1:8" x14ac:dyDescent="0.2">
      <c r="A57" s="4"/>
      <c r="B57" s="15" t="s">
        <v>182</v>
      </c>
      <c r="C57" s="12">
        <v>786481</v>
      </c>
      <c r="D57" s="12">
        <v>190000</v>
      </c>
      <c r="E57" s="12">
        <f t="shared" ref="E57" si="90">C57+D57</f>
        <v>976481</v>
      </c>
      <c r="F57" s="12">
        <v>400275.34</v>
      </c>
      <c r="G57" s="12">
        <v>400275.34</v>
      </c>
      <c r="H57" s="12">
        <f t="shared" ref="H57" si="91">E57-F57</f>
        <v>576205.65999999992</v>
      </c>
    </row>
    <row r="58" spans="1:8" x14ac:dyDescent="0.2">
      <c r="A58" s="4"/>
      <c r="B58" s="15" t="s">
        <v>183</v>
      </c>
      <c r="C58" s="12">
        <v>829142</v>
      </c>
      <c r="D58" s="12">
        <v>355000</v>
      </c>
      <c r="E58" s="12">
        <f t="shared" ref="E58" si="92">C58+D58</f>
        <v>1184142</v>
      </c>
      <c r="F58" s="12">
        <v>337176.92</v>
      </c>
      <c r="G58" s="12">
        <v>337176.92</v>
      </c>
      <c r="H58" s="12">
        <f t="shared" ref="H58" si="93">E58-F58</f>
        <v>846965.08000000007</v>
      </c>
    </row>
    <row r="59" spans="1:8" x14ac:dyDescent="0.2">
      <c r="A59" s="4"/>
      <c r="B59" s="15" t="s">
        <v>184</v>
      </c>
      <c r="C59" s="12">
        <v>53042668.880000003</v>
      </c>
      <c r="D59" s="12">
        <v>4013500</v>
      </c>
      <c r="E59" s="12">
        <f t="shared" ref="E59" si="94">C59+D59</f>
        <v>57056168.880000003</v>
      </c>
      <c r="F59" s="12">
        <v>23852737.620000001</v>
      </c>
      <c r="G59" s="12">
        <v>23300716.98</v>
      </c>
      <c r="H59" s="12">
        <f t="shared" ref="H59" si="95">E59-F59</f>
        <v>33203431.260000002</v>
      </c>
    </row>
    <row r="60" spans="1:8" x14ac:dyDescent="0.2">
      <c r="A60" s="4"/>
      <c r="B60" s="15" t="s">
        <v>185</v>
      </c>
      <c r="C60" s="12">
        <v>2792581</v>
      </c>
      <c r="D60" s="12">
        <v>54988.28</v>
      </c>
      <c r="E60" s="12">
        <f t="shared" ref="E60" si="96">C60+D60</f>
        <v>2847569.28</v>
      </c>
      <c r="F60" s="12">
        <v>1073189.6200000001</v>
      </c>
      <c r="G60" s="12">
        <v>1073189.6200000001</v>
      </c>
      <c r="H60" s="12">
        <f t="shared" ref="H60" si="97">E60-F60</f>
        <v>1774379.6599999997</v>
      </c>
    </row>
    <row r="61" spans="1:8" x14ac:dyDescent="0.2">
      <c r="A61" s="4"/>
      <c r="B61" s="15" t="s">
        <v>186</v>
      </c>
      <c r="C61" s="12">
        <v>8422124</v>
      </c>
      <c r="D61" s="12">
        <v>179500</v>
      </c>
      <c r="E61" s="12">
        <f t="shared" ref="E61" si="98">C61+D61</f>
        <v>8601624</v>
      </c>
      <c r="F61" s="12">
        <v>3153790.34</v>
      </c>
      <c r="G61" s="12">
        <v>3153790.34</v>
      </c>
      <c r="H61" s="12">
        <f t="shared" ref="H61" si="99">E61-F61</f>
        <v>5447833.6600000001</v>
      </c>
    </row>
    <row r="62" spans="1:8" x14ac:dyDescent="0.2">
      <c r="A62" s="4"/>
      <c r="B62" s="15" t="s">
        <v>187</v>
      </c>
      <c r="C62" s="12">
        <v>397450</v>
      </c>
      <c r="D62" s="12">
        <v>0</v>
      </c>
      <c r="E62" s="12">
        <f t="shared" ref="E62" si="100">C62+D62</f>
        <v>397450</v>
      </c>
      <c r="F62" s="12">
        <v>167497.26</v>
      </c>
      <c r="G62" s="12">
        <v>167497.26</v>
      </c>
      <c r="H62" s="12">
        <f t="shared" ref="H62" si="101">E62-F62</f>
        <v>229952.74</v>
      </c>
    </row>
    <row r="63" spans="1:8" x14ac:dyDescent="0.2">
      <c r="A63" s="4"/>
      <c r="B63" s="15" t="s">
        <v>188</v>
      </c>
      <c r="C63" s="12">
        <v>1303545</v>
      </c>
      <c r="D63" s="12">
        <v>0</v>
      </c>
      <c r="E63" s="12">
        <f t="shared" ref="E63" si="102">C63+D63</f>
        <v>1303545</v>
      </c>
      <c r="F63" s="12">
        <v>511388.56</v>
      </c>
      <c r="G63" s="12">
        <v>511388.56</v>
      </c>
      <c r="H63" s="12">
        <f t="shared" ref="H63" si="103">E63-F63</f>
        <v>792156.44</v>
      </c>
    </row>
    <row r="64" spans="1:8" x14ac:dyDescent="0.2">
      <c r="A64" s="4"/>
      <c r="B64" s="15" t="s">
        <v>189</v>
      </c>
      <c r="C64" s="12">
        <v>2011696</v>
      </c>
      <c r="D64" s="12">
        <v>284500</v>
      </c>
      <c r="E64" s="12">
        <f t="shared" ref="E64" si="104">C64+D64</f>
        <v>2296196</v>
      </c>
      <c r="F64" s="12">
        <v>826536.05</v>
      </c>
      <c r="G64" s="12">
        <v>826536.05</v>
      </c>
      <c r="H64" s="12">
        <f t="shared" ref="H64" si="105">E64-F64</f>
        <v>1469659.95</v>
      </c>
    </row>
    <row r="65" spans="1:8" x14ac:dyDescent="0.2">
      <c r="A65" s="4"/>
      <c r="B65" s="15"/>
      <c r="C65" s="12"/>
      <c r="D65" s="12"/>
      <c r="E65" s="12"/>
      <c r="F65" s="12"/>
      <c r="G65" s="12"/>
      <c r="H65" s="12"/>
    </row>
    <row r="66" spans="1:8" x14ac:dyDescent="0.2">
      <c r="A66" s="17"/>
      <c r="B66" s="31" t="s">
        <v>51</v>
      </c>
      <c r="C66" s="40">
        <f t="shared" ref="C66:H66" si="106">SUM(C6:C65)</f>
        <v>500000000</v>
      </c>
      <c r="D66" s="40">
        <f t="shared" si="106"/>
        <v>82028659.960000008</v>
      </c>
      <c r="E66" s="40">
        <f t="shared" si="106"/>
        <v>582028659.96000004</v>
      </c>
      <c r="F66" s="40">
        <f t="shared" si="106"/>
        <v>171353705.94</v>
      </c>
      <c r="G66" s="40">
        <f t="shared" si="106"/>
        <v>169770022.44999999</v>
      </c>
      <c r="H66" s="40">
        <f t="shared" si="106"/>
        <v>410674954.02000004</v>
      </c>
    </row>
    <row r="69" spans="1:8" ht="45" customHeight="1" x14ac:dyDescent="0.2">
      <c r="A69" s="42" t="s">
        <v>193</v>
      </c>
      <c r="B69" s="43"/>
      <c r="C69" s="43"/>
      <c r="D69" s="43"/>
      <c r="E69" s="43"/>
      <c r="F69" s="43"/>
      <c r="G69" s="43"/>
      <c r="H69" s="44"/>
    </row>
    <row r="70" spans="1:8" x14ac:dyDescent="0.2">
      <c r="A70" s="47" t="s">
        <v>52</v>
      </c>
      <c r="B70" s="48"/>
      <c r="C70" s="42" t="s">
        <v>58</v>
      </c>
      <c r="D70" s="43"/>
      <c r="E70" s="43"/>
      <c r="F70" s="43"/>
      <c r="G70" s="44"/>
      <c r="H70" s="45" t="s">
        <v>57</v>
      </c>
    </row>
    <row r="71" spans="1:8" ht="22.5" x14ac:dyDescent="0.2">
      <c r="A71" s="49"/>
      <c r="B71" s="50"/>
      <c r="C71" s="8" t="s">
        <v>53</v>
      </c>
      <c r="D71" s="8" t="s">
        <v>123</v>
      </c>
      <c r="E71" s="8" t="s">
        <v>54</v>
      </c>
      <c r="F71" s="8" t="s">
        <v>55</v>
      </c>
      <c r="G71" s="8" t="s">
        <v>56</v>
      </c>
      <c r="H71" s="46"/>
    </row>
    <row r="72" spans="1:8" x14ac:dyDescent="0.2">
      <c r="A72" s="51"/>
      <c r="B72" s="52"/>
      <c r="C72" s="9">
        <v>1</v>
      </c>
      <c r="D72" s="9">
        <v>2</v>
      </c>
      <c r="E72" s="9" t="s">
        <v>124</v>
      </c>
      <c r="F72" s="9">
        <v>4</v>
      </c>
      <c r="G72" s="9">
        <v>5</v>
      </c>
      <c r="H72" s="9" t="s">
        <v>125</v>
      </c>
    </row>
    <row r="73" spans="1:8" x14ac:dyDescent="0.2">
      <c r="A73" s="4"/>
      <c r="B73" s="2" t="s">
        <v>8</v>
      </c>
      <c r="C73" s="12">
        <v>0</v>
      </c>
      <c r="D73" s="12">
        <v>0</v>
      </c>
      <c r="E73" s="12">
        <f>C73+D73</f>
        <v>0</v>
      </c>
      <c r="F73" s="12">
        <v>0</v>
      </c>
      <c r="G73" s="12">
        <v>0</v>
      </c>
      <c r="H73" s="12">
        <f>E73-F73</f>
        <v>0</v>
      </c>
    </row>
    <row r="74" spans="1:8" x14ac:dyDescent="0.2">
      <c r="A74" s="4"/>
      <c r="B74" s="2" t="s">
        <v>9</v>
      </c>
      <c r="C74" s="12">
        <v>0</v>
      </c>
      <c r="D74" s="12">
        <v>0</v>
      </c>
      <c r="E74" s="12">
        <f t="shared" ref="E74:E76" si="107">C74+D74</f>
        <v>0</v>
      </c>
      <c r="F74" s="12">
        <v>0</v>
      </c>
      <c r="G74" s="12">
        <v>0</v>
      </c>
      <c r="H74" s="12">
        <f t="shared" ref="H74:H76" si="108">E74-F74</f>
        <v>0</v>
      </c>
    </row>
    <row r="75" spans="1:8" x14ac:dyDescent="0.2">
      <c r="A75" s="4"/>
      <c r="B75" s="2" t="s">
        <v>10</v>
      </c>
      <c r="C75" s="12">
        <v>0</v>
      </c>
      <c r="D75" s="12">
        <v>0</v>
      </c>
      <c r="E75" s="12">
        <f t="shared" si="107"/>
        <v>0</v>
      </c>
      <c r="F75" s="12">
        <v>0</v>
      </c>
      <c r="G75" s="12">
        <v>0</v>
      </c>
      <c r="H75" s="12">
        <f t="shared" si="108"/>
        <v>0</v>
      </c>
    </row>
    <row r="76" spans="1:8" x14ac:dyDescent="0.2">
      <c r="A76" s="4"/>
      <c r="B76" s="2" t="s">
        <v>127</v>
      </c>
      <c r="C76" s="12">
        <v>0</v>
      </c>
      <c r="D76" s="12">
        <v>0</v>
      </c>
      <c r="E76" s="12">
        <f t="shared" si="107"/>
        <v>0</v>
      </c>
      <c r="F76" s="12">
        <v>0</v>
      </c>
      <c r="G76" s="12">
        <v>0</v>
      </c>
      <c r="H76" s="12">
        <f t="shared" si="108"/>
        <v>0</v>
      </c>
    </row>
    <row r="77" spans="1:8" x14ac:dyDescent="0.2">
      <c r="A77" s="17"/>
      <c r="B77" s="31" t="s">
        <v>51</v>
      </c>
      <c r="C77" s="40">
        <f t="shared" ref="C77:H77" si="109">SUM(C73:C76)</f>
        <v>0</v>
      </c>
      <c r="D77" s="40">
        <f t="shared" si="109"/>
        <v>0</v>
      </c>
      <c r="E77" s="40">
        <f t="shared" si="109"/>
        <v>0</v>
      </c>
      <c r="F77" s="40">
        <f t="shared" si="109"/>
        <v>0</v>
      </c>
      <c r="G77" s="40">
        <f t="shared" si="109"/>
        <v>0</v>
      </c>
      <c r="H77" s="40">
        <f t="shared" si="109"/>
        <v>0</v>
      </c>
    </row>
    <row r="80" spans="1:8" ht="45" customHeight="1" x14ac:dyDescent="0.2">
      <c r="A80" s="42" t="s">
        <v>191</v>
      </c>
      <c r="B80" s="43"/>
      <c r="C80" s="43"/>
      <c r="D80" s="43"/>
      <c r="E80" s="43"/>
      <c r="F80" s="43"/>
      <c r="G80" s="43"/>
      <c r="H80" s="44"/>
    </row>
    <row r="81" spans="1:8" x14ac:dyDescent="0.2">
      <c r="A81" s="47" t="s">
        <v>52</v>
      </c>
      <c r="B81" s="48"/>
      <c r="C81" s="42" t="s">
        <v>58</v>
      </c>
      <c r="D81" s="43"/>
      <c r="E81" s="43"/>
      <c r="F81" s="43"/>
      <c r="G81" s="44"/>
      <c r="H81" s="45" t="s">
        <v>57</v>
      </c>
    </row>
    <row r="82" spans="1:8" ht="22.5" x14ac:dyDescent="0.2">
      <c r="A82" s="49"/>
      <c r="B82" s="50"/>
      <c r="C82" s="8" t="s">
        <v>53</v>
      </c>
      <c r="D82" s="8" t="s">
        <v>123</v>
      </c>
      <c r="E82" s="8" t="s">
        <v>54</v>
      </c>
      <c r="F82" s="8" t="s">
        <v>55</v>
      </c>
      <c r="G82" s="8" t="s">
        <v>56</v>
      </c>
      <c r="H82" s="46"/>
    </row>
    <row r="83" spans="1:8" x14ac:dyDescent="0.2">
      <c r="A83" s="51"/>
      <c r="B83" s="52"/>
      <c r="C83" s="9">
        <v>1</v>
      </c>
      <c r="D83" s="9">
        <v>2</v>
      </c>
      <c r="E83" s="9" t="s">
        <v>124</v>
      </c>
      <c r="F83" s="9">
        <v>4</v>
      </c>
      <c r="G83" s="9">
        <v>5</v>
      </c>
      <c r="H83" s="9" t="s">
        <v>125</v>
      </c>
    </row>
    <row r="84" spans="1:8" x14ac:dyDescent="0.2">
      <c r="A84" s="4"/>
      <c r="B84" s="19" t="s">
        <v>12</v>
      </c>
      <c r="C84" s="12">
        <v>500000000</v>
      </c>
      <c r="D84" s="12">
        <v>82028659.959999993</v>
      </c>
      <c r="E84" s="12">
        <f t="shared" ref="E84:E90" si="110">C84+D84</f>
        <v>582028659.96000004</v>
      </c>
      <c r="F84" s="12">
        <v>171353705.94</v>
      </c>
      <c r="G84" s="12">
        <v>169770022.44999999</v>
      </c>
      <c r="H84" s="12">
        <f t="shared" ref="H84:H90" si="111">E84-F84</f>
        <v>410674954.02000004</v>
      </c>
    </row>
    <row r="85" spans="1:8" x14ac:dyDescent="0.2">
      <c r="A85" s="4"/>
      <c r="B85" s="19" t="s">
        <v>11</v>
      </c>
      <c r="C85" s="12">
        <v>0</v>
      </c>
      <c r="D85" s="12">
        <v>0</v>
      </c>
      <c r="E85" s="12">
        <f t="shared" si="110"/>
        <v>0</v>
      </c>
      <c r="F85" s="12">
        <v>0</v>
      </c>
      <c r="G85" s="12">
        <v>0</v>
      </c>
      <c r="H85" s="12">
        <f t="shared" si="111"/>
        <v>0</v>
      </c>
    </row>
    <row r="86" spans="1:8" x14ac:dyDescent="0.2">
      <c r="A86" s="4"/>
      <c r="B86" s="19" t="s">
        <v>13</v>
      </c>
      <c r="C86" s="12">
        <v>0</v>
      </c>
      <c r="D86" s="12">
        <v>0</v>
      </c>
      <c r="E86" s="12">
        <f t="shared" si="110"/>
        <v>0</v>
      </c>
      <c r="F86" s="12">
        <v>0</v>
      </c>
      <c r="G86" s="12">
        <v>0</v>
      </c>
      <c r="H86" s="12">
        <f t="shared" si="111"/>
        <v>0</v>
      </c>
    </row>
    <row r="87" spans="1:8" x14ac:dyDescent="0.2">
      <c r="A87" s="4"/>
      <c r="B87" s="19" t="s">
        <v>25</v>
      </c>
      <c r="C87" s="12">
        <v>0</v>
      </c>
      <c r="D87" s="12">
        <v>0</v>
      </c>
      <c r="E87" s="12">
        <f t="shared" si="110"/>
        <v>0</v>
      </c>
      <c r="F87" s="12">
        <v>0</v>
      </c>
      <c r="G87" s="12">
        <v>0</v>
      </c>
      <c r="H87" s="12">
        <f t="shared" si="111"/>
        <v>0</v>
      </c>
    </row>
    <row r="88" spans="1:8" ht="11.25" customHeight="1" x14ac:dyDescent="0.2">
      <c r="A88" s="4"/>
      <c r="B88" s="19" t="s">
        <v>26</v>
      </c>
      <c r="C88" s="12">
        <v>0</v>
      </c>
      <c r="D88" s="12">
        <v>0</v>
      </c>
      <c r="E88" s="12">
        <f t="shared" si="110"/>
        <v>0</v>
      </c>
      <c r="F88" s="12">
        <v>0</v>
      </c>
      <c r="G88" s="12">
        <v>0</v>
      </c>
      <c r="H88" s="12">
        <f t="shared" si="111"/>
        <v>0</v>
      </c>
    </row>
    <row r="89" spans="1:8" x14ac:dyDescent="0.2">
      <c r="A89" s="4"/>
      <c r="B89" s="19" t="s">
        <v>33</v>
      </c>
      <c r="C89" s="12">
        <v>0</v>
      </c>
      <c r="D89" s="12">
        <v>0</v>
      </c>
      <c r="E89" s="12">
        <f t="shared" si="110"/>
        <v>0</v>
      </c>
      <c r="F89" s="12">
        <v>0</v>
      </c>
      <c r="G89" s="12">
        <v>0</v>
      </c>
      <c r="H89" s="12">
        <f t="shared" si="111"/>
        <v>0</v>
      </c>
    </row>
    <row r="90" spans="1:8" x14ac:dyDescent="0.2">
      <c r="A90" s="4"/>
      <c r="B90" s="19" t="s">
        <v>14</v>
      </c>
      <c r="C90" s="12">
        <v>0</v>
      </c>
      <c r="D90" s="12">
        <v>0</v>
      </c>
      <c r="E90" s="12">
        <f t="shared" si="110"/>
        <v>0</v>
      </c>
      <c r="F90" s="12">
        <v>0</v>
      </c>
      <c r="G90" s="12">
        <v>0</v>
      </c>
      <c r="H90" s="12">
        <f t="shared" si="111"/>
        <v>0</v>
      </c>
    </row>
    <row r="91" spans="1:8" x14ac:dyDescent="0.2">
      <c r="A91" s="17"/>
      <c r="B91" s="31" t="s">
        <v>51</v>
      </c>
      <c r="C91" s="40">
        <f t="shared" ref="C91:H91" si="112">SUM(C84:C90)</f>
        <v>500000000</v>
      </c>
      <c r="D91" s="40">
        <f t="shared" si="112"/>
        <v>82028659.959999993</v>
      </c>
      <c r="E91" s="40">
        <f t="shared" si="112"/>
        <v>582028659.96000004</v>
      </c>
      <c r="F91" s="40">
        <f t="shared" si="112"/>
        <v>171353705.94</v>
      </c>
      <c r="G91" s="40">
        <f t="shared" si="112"/>
        <v>169770022.44999999</v>
      </c>
      <c r="H91" s="40">
        <f t="shared" si="112"/>
        <v>410674954.02000004</v>
      </c>
    </row>
    <row r="93" spans="1:8" x14ac:dyDescent="0.2">
      <c r="A93" s="1" t="s">
        <v>126</v>
      </c>
    </row>
  </sheetData>
  <sheetProtection formatCells="0" formatColumns="0" formatRows="0" insertRows="0" deleteRows="0" autoFilter="0"/>
  <mergeCells count="12">
    <mergeCell ref="A1:H1"/>
    <mergeCell ref="A2:B4"/>
    <mergeCell ref="A69:H69"/>
    <mergeCell ref="A70:B72"/>
    <mergeCell ref="C2:G2"/>
    <mergeCell ref="H2:H3"/>
    <mergeCell ref="A80:H80"/>
    <mergeCell ref="A81:B83"/>
    <mergeCell ref="C81:G81"/>
    <mergeCell ref="H81:H82"/>
    <mergeCell ref="C70:G70"/>
    <mergeCell ref="H70:H7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workbookViewId="0">
      <selection activeCell="J18" sqref="J18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2" t="s">
        <v>192</v>
      </c>
      <c r="B1" s="43"/>
      <c r="C1" s="43"/>
      <c r="D1" s="43"/>
      <c r="E1" s="43"/>
      <c r="F1" s="43"/>
      <c r="G1" s="43"/>
      <c r="H1" s="44"/>
    </row>
    <row r="2" spans="1:8" x14ac:dyDescent="0.2">
      <c r="A2" s="47" t="s">
        <v>52</v>
      </c>
      <c r="B2" s="48"/>
      <c r="C2" s="42" t="s">
        <v>58</v>
      </c>
      <c r="D2" s="43"/>
      <c r="E2" s="43"/>
      <c r="F2" s="43"/>
      <c r="G2" s="44"/>
      <c r="H2" s="45" t="s">
        <v>57</v>
      </c>
    </row>
    <row r="3" spans="1:8" ht="24.95" customHeight="1" x14ac:dyDescent="0.2">
      <c r="A3" s="49"/>
      <c r="B3" s="50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6"/>
    </row>
    <row r="4" spans="1:8" x14ac:dyDescent="0.2">
      <c r="A4" s="51"/>
      <c r="B4" s="52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4" t="s">
        <v>15</v>
      </c>
      <c r="B5" s="23"/>
      <c r="C5" s="35">
        <f t="shared" ref="C5:H5" si="0">SUM(C6:C13)</f>
        <v>205889226.34999999</v>
      </c>
      <c r="D5" s="35">
        <f t="shared" si="0"/>
        <v>7035966.6699999999</v>
      </c>
      <c r="E5" s="35">
        <f t="shared" si="0"/>
        <v>212925193.01999998</v>
      </c>
      <c r="F5" s="35">
        <f t="shared" si="0"/>
        <v>83520459.270000011</v>
      </c>
      <c r="G5" s="35">
        <f t="shared" si="0"/>
        <v>82359228.189999998</v>
      </c>
      <c r="H5" s="35">
        <f t="shared" si="0"/>
        <v>129404733.74999997</v>
      </c>
    </row>
    <row r="6" spans="1:8" x14ac:dyDescent="0.2">
      <c r="A6" s="22"/>
      <c r="B6" s="25" t="s">
        <v>41</v>
      </c>
      <c r="C6" s="12">
        <v>12608496</v>
      </c>
      <c r="D6" s="12">
        <v>3000</v>
      </c>
      <c r="E6" s="12">
        <f>C6+D6</f>
        <v>12611496</v>
      </c>
      <c r="F6" s="12">
        <v>5515021.6100000003</v>
      </c>
      <c r="G6" s="12">
        <v>5488271.2999999998</v>
      </c>
      <c r="H6" s="12">
        <f>E6-F6</f>
        <v>7096474.3899999997</v>
      </c>
    </row>
    <row r="7" spans="1:8" x14ac:dyDescent="0.2">
      <c r="A7" s="22"/>
      <c r="B7" s="25" t="s">
        <v>16</v>
      </c>
      <c r="C7" s="12">
        <v>595685</v>
      </c>
      <c r="D7" s="12">
        <v>0</v>
      </c>
      <c r="E7" s="12">
        <f t="shared" ref="E7:E13" si="1">C7+D7</f>
        <v>595685</v>
      </c>
      <c r="F7" s="12">
        <v>141393</v>
      </c>
      <c r="G7" s="12">
        <v>141393</v>
      </c>
      <c r="H7" s="12">
        <f t="shared" ref="H7:H13" si="2">E7-F7</f>
        <v>454292</v>
      </c>
    </row>
    <row r="8" spans="1:8" x14ac:dyDescent="0.2">
      <c r="A8" s="22"/>
      <c r="B8" s="25" t="s">
        <v>128</v>
      </c>
      <c r="C8" s="12">
        <v>52284843</v>
      </c>
      <c r="D8" s="12">
        <v>5468000</v>
      </c>
      <c r="E8" s="12">
        <f t="shared" si="1"/>
        <v>57752843</v>
      </c>
      <c r="F8" s="12">
        <v>25821354.879999999</v>
      </c>
      <c r="G8" s="12">
        <v>25816724.739999998</v>
      </c>
      <c r="H8" s="12">
        <f t="shared" si="2"/>
        <v>31931488.120000001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55628550.469999999</v>
      </c>
      <c r="D10" s="12">
        <v>-5176457.28</v>
      </c>
      <c r="E10" s="12">
        <f t="shared" si="1"/>
        <v>50452093.189999998</v>
      </c>
      <c r="F10" s="12">
        <v>14707441.59</v>
      </c>
      <c r="G10" s="12">
        <v>14136611.6</v>
      </c>
      <c r="H10" s="12">
        <f t="shared" si="2"/>
        <v>35744651.599999994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66658368.880000003</v>
      </c>
      <c r="D12" s="12">
        <v>6141423.9500000002</v>
      </c>
      <c r="E12" s="12">
        <f t="shared" si="1"/>
        <v>72799792.829999998</v>
      </c>
      <c r="F12" s="12">
        <v>28768246.600000001</v>
      </c>
      <c r="G12" s="12">
        <v>28216225.960000001</v>
      </c>
      <c r="H12" s="12">
        <f t="shared" si="2"/>
        <v>44031546.229999997</v>
      </c>
    </row>
    <row r="13" spans="1:8" x14ac:dyDescent="0.2">
      <c r="A13" s="22"/>
      <c r="B13" s="25" t="s">
        <v>18</v>
      </c>
      <c r="C13" s="12">
        <v>18113283</v>
      </c>
      <c r="D13" s="12">
        <v>600000</v>
      </c>
      <c r="E13" s="12">
        <f t="shared" si="1"/>
        <v>18713283</v>
      </c>
      <c r="F13" s="12">
        <v>8567001.5899999999</v>
      </c>
      <c r="G13" s="12">
        <v>8560001.5899999999</v>
      </c>
      <c r="H13" s="12">
        <f t="shared" si="2"/>
        <v>10146281.41</v>
      </c>
    </row>
    <row r="14" spans="1:8" x14ac:dyDescent="0.2">
      <c r="A14" s="24" t="s">
        <v>19</v>
      </c>
      <c r="B14" s="26"/>
      <c r="C14" s="35">
        <f>SUM(C15:C21)</f>
        <v>284855168.81</v>
      </c>
      <c r="D14" s="35">
        <f t="shared" ref="D14:H14" si="3">SUM(D15:D21)</f>
        <v>-2569102.5999999996</v>
      </c>
      <c r="E14" s="35">
        <f t="shared" si="3"/>
        <v>282286066.20999998</v>
      </c>
      <c r="F14" s="35">
        <f t="shared" si="3"/>
        <v>78284767.989999995</v>
      </c>
      <c r="G14" s="35">
        <f t="shared" si="3"/>
        <v>77862315.579999983</v>
      </c>
      <c r="H14" s="35">
        <f t="shared" si="3"/>
        <v>204001298.22</v>
      </c>
    </row>
    <row r="15" spans="1:8" x14ac:dyDescent="0.2">
      <c r="A15" s="22"/>
      <c r="B15" s="25" t="s">
        <v>43</v>
      </c>
      <c r="C15" s="12">
        <v>10857201</v>
      </c>
      <c r="D15" s="12">
        <v>2842154.57</v>
      </c>
      <c r="E15" s="12">
        <f>C15+D15</f>
        <v>13699355.57</v>
      </c>
      <c r="F15" s="12">
        <v>3911404.8</v>
      </c>
      <c r="G15" s="12">
        <v>3911404.8</v>
      </c>
      <c r="H15" s="12">
        <f t="shared" ref="H15:H21" si="4">E15-F15</f>
        <v>9787950.7699999996</v>
      </c>
    </row>
    <row r="16" spans="1:8" x14ac:dyDescent="0.2">
      <c r="A16" s="22"/>
      <c r="B16" s="25" t="s">
        <v>27</v>
      </c>
      <c r="C16" s="12">
        <v>247004849</v>
      </c>
      <c r="D16" s="12">
        <v>-12763344.52</v>
      </c>
      <c r="E16" s="12">
        <f t="shared" ref="E16:E21" si="5">C16+D16</f>
        <v>234241504.47999999</v>
      </c>
      <c r="F16" s="12">
        <v>63464624.270000003</v>
      </c>
      <c r="G16" s="12">
        <v>63042171.859999999</v>
      </c>
      <c r="H16" s="12">
        <f t="shared" si="4"/>
        <v>170776880.20999998</v>
      </c>
    </row>
    <row r="17" spans="1:8" x14ac:dyDescent="0.2">
      <c r="A17" s="22"/>
      <c r="B17" s="25" t="s">
        <v>20</v>
      </c>
      <c r="C17" s="12">
        <v>739371.81</v>
      </c>
      <c r="D17" s="12">
        <v>710000</v>
      </c>
      <c r="E17" s="12">
        <f t="shared" si="5"/>
        <v>1449371.81</v>
      </c>
      <c r="F17" s="12">
        <v>312038.94</v>
      </c>
      <c r="G17" s="12">
        <v>312038.94</v>
      </c>
      <c r="H17" s="12">
        <f t="shared" si="4"/>
        <v>1137332.8700000001</v>
      </c>
    </row>
    <row r="18" spans="1:8" x14ac:dyDescent="0.2">
      <c r="A18" s="22"/>
      <c r="B18" s="25" t="s">
        <v>44</v>
      </c>
      <c r="C18" s="12">
        <v>10699004</v>
      </c>
      <c r="D18" s="12">
        <v>5263833.3099999996</v>
      </c>
      <c r="E18" s="12">
        <f t="shared" si="5"/>
        <v>15962837.309999999</v>
      </c>
      <c r="F18" s="12">
        <v>4895411.33</v>
      </c>
      <c r="G18" s="12">
        <v>4895411.33</v>
      </c>
      <c r="H18" s="12">
        <f t="shared" si="4"/>
        <v>11067425.979999999</v>
      </c>
    </row>
    <row r="19" spans="1:8" x14ac:dyDescent="0.2">
      <c r="A19" s="22"/>
      <c r="B19" s="25" t="s">
        <v>45</v>
      </c>
      <c r="C19" s="12">
        <v>7549509</v>
      </c>
      <c r="D19" s="12">
        <v>650000</v>
      </c>
      <c r="E19" s="12">
        <f t="shared" si="5"/>
        <v>8199509</v>
      </c>
      <c r="F19" s="12">
        <v>992224.07</v>
      </c>
      <c r="G19" s="12">
        <v>992224.07</v>
      </c>
      <c r="H19" s="12">
        <f t="shared" si="4"/>
        <v>7207284.9299999997</v>
      </c>
    </row>
    <row r="20" spans="1:8" x14ac:dyDescent="0.2">
      <c r="A20" s="22"/>
      <c r="B20" s="25" t="s">
        <v>46</v>
      </c>
      <c r="C20" s="12">
        <v>8005234</v>
      </c>
      <c r="D20" s="12">
        <v>728254.04</v>
      </c>
      <c r="E20" s="12">
        <f t="shared" si="5"/>
        <v>8733488.0399999991</v>
      </c>
      <c r="F20" s="12">
        <v>4709064.58</v>
      </c>
      <c r="G20" s="12">
        <v>4709064.58</v>
      </c>
      <c r="H20" s="12">
        <f t="shared" si="4"/>
        <v>4024423.459999999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>SUM(C23:C31)</f>
        <v>7048462</v>
      </c>
      <c r="D22" s="35">
        <f t="shared" ref="D22:H22" si="6">SUM(D23:D31)</f>
        <v>77361795.890000001</v>
      </c>
      <c r="E22" s="35">
        <f t="shared" si="6"/>
        <v>84410257.890000015</v>
      </c>
      <c r="F22" s="35">
        <f t="shared" si="6"/>
        <v>8385424.3300000001</v>
      </c>
      <c r="G22" s="35">
        <f t="shared" si="6"/>
        <v>8385424.3300000001</v>
      </c>
      <c r="H22" s="35">
        <f t="shared" si="6"/>
        <v>76024833.560000002</v>
      </c>
    </row>
    <row r="23" spans="1:8" x14ac:dyDescent="0.2">
      <c r="A23" s="22"/>
      <c r="B23" s="25" t="s">
        <v>28</v>
      </c>
      <c r="C23" s="12">
        <v>5780567</v>
      </c>
      <c r="D23" s="12">
        <v>582000</v>
      </c>
      <c r="E23" s="12">
        <f>C23+D23</f>
        <v>6362567</v>
      </c>
      <c r="F23" s="12">
        <v>2097601.2400000002</v>
      </c>
      <c r="G23" s="12">
        <v>2097601.2400000002</v>
      </c>
      <c r="H23" s="12">
        <f t="shared" ref="H23:H31" si="7">E23-F23</f>
        <v>4264965.76</v>
      </c>
    </row>
    <row r="24" spans="1:8" x14ac:dyDescent="0.2">
      <c r="A24" s="22"/>
      <c r="B24" s="25" t="s">
        <v>23</v>
      </c>
      <c r="C24" s="12">
        <v>50000</v>
      </c>
      <c r="D24" s="12">
        <v>32586991.260000002</v>
      </c>
      <c r="E24" s="12">
        <f t="shared" ref="E24:E31" si="8">C24+D24</f>
        <v>32636991.260000002</v>
      </c>
      <c r="F24" s="12">
        <v>26898.54</v>
      </c>
      <c r="G24" s="12">
        <v>26898.54</v>
      </c>
      <c r="H24" s="12">
        <f t="shared" si="7"/>
        <v>32610092.720000003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43631804.630000003</v>
      </c>
      <c r="E27" s="12">
        <f t="shared" si="8"/>
        <v>43631804.630000003</v>
      </c>
      <c r="F27" s="12">
        <v>5899872.7999999998</v>
      </c>
      <c r="G27" s="12">
        <v>5899872.7999999998</v>
      </c>
      <c r="H27" s="12">
        <f t="shared" si="7"/>
        <v>37731931.830000006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1217895</v>
      </c>
      <c r="D29" s="12">
        <v>561000</v>
      </c>
      <c r="E29" s="12">
        <f t="shared" si="8"/>
        <v>1778895</v>
      </c>
      <c r="F29" s="12">
        <v>361051.75</v>
      </c>
      <c r="G29" s="12">
        <v>361051.75</v>
      </c>
      <c r="H29" s="12">
        <f t="shared" si="7"/>
        <v>1417843.25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2207142.84</v>
      </c>
      <c r="D32" s="35">
        <f t="shared" si="9"/>
        <v>200000</v>
      </c>
      <c r="E32" s="35">
        <f t="shared" si="9"/>
        <v>2407142.84</v>
      </c>
      <c r="F32" s="35">
        <f t="shared" si="9"/>
        <v>1163054.3500000001</v>
      </c>
      <c r="G32" s="35">
        <f t="shared" si="9"/>
        <v>1163054.3500000001</v>
      </c>
      <c r="H32" s="35">
        <f t="shared" si="9"/>
        <v>1244088.4899999998</v>
      </c>
    </row>
    <row r="33" spans="1:8" x14ac:dyDescent="0.2">
      <c r="A33" s="22"/>
      <c r="B33" s="25" t="s">
        <v>50</v>
      </c>
      <c r="C33" s="12">
        <v>2207142.84</v>
      </c>
      <c r="D33" s="12">
        <v>200000</v>
      </c>
      <c r="E33" s="12">
        <f>C33+D33</f>
        <v>2407142.84</v>
      </c>
      <c r="F33" s="12">
        <v>1163054.3500000001</v>
      </c>
      <c r="G33" s="12">
        <v>1163054.3500000001</v>
      </c>
      <c r="H33" s="12">
        <f t="shared" ref="H33:H36" si="10">E33-F33</f>
        <v>1244088.4899999998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51</v>
      </c>
      <c r="C37" s="40">
        <f t="shared" ref="C37:H37" si="12">SUM(C32+C22+C14+C5)</f>
        <v>500000000</v>
      </c>
      <c r="D37" s="40">
        <f t="shared" si="12"/>
        <v>82028659.960000008</v>
      </c>
      <c r="E37" s="40">
        <f t="shared" si="12"/>
        <v>582028659.96000004</v>
      </c>
      <c r="F37" s="40">
        <f t="shared" si="12"/>
        <v>171353705.94</v>
      </c>
      <c r="G37" s="40">
        <f t="shared" si="12"/>
        <v>169770022.44999999</v>
      </c>
      <c r="H37" s="40">
        <f t="shared" si="12"/>
        <v>410674954.01999998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126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2022-07-19T15:56:05Z</cp:lastPrinted>
  <dcterms:created xsi:type="dcterms:W3CDTF">2014-02-10T03:37:14Z</dcterms:created>
  <dcterms:modified xsi:type="dcterms:W3CDTF">2022-07-19T17:15:26Z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