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23040" windowHeight="9525" tabRatio="863" firstSheet="4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<sst xmlns="http://schemas.openxmlformats.org/spreadsheetml/2006/main" count="936" uniqueCount="664">
  <si>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</si>
  <si>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</si>
  <si>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</si>
  <si>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</si>
  <si>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</si>
  <si>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</si>
  <si>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</si>
  <si>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</si>
  <si>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</si>
  <si>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</si>
  <si>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</si>
  <si>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</si>
  <si>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</si>
  <si>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</si>
  <si>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</si>
  <si>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</si>
  <si>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</si>
  <si>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</si>
  <si>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</si>
  <si>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</si>
  <si>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</si>
  <si>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</si>
  <si>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</si>
  <si>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</si>
  <si>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</si>
  <si>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</si>
  <si>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</si>
  <si>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</si>
  <si>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</si>
  <si>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</si>
  <si>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</si>
  <si>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</si>
  <si>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</si>
  <si>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</si>
  <si>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</si>
  <si>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</si>
  <si>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</si>
  <si>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</si>
  <si>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</si>
  <si>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</si>
  <si>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</si>
  <si>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</si>
  <si>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</si>
  <si>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</si>
  <si>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</si>
  <si>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</si>
  <si>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</si>
  <si>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</si>
  <si>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</si>
  <si>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</si>
  <si>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</si>
  <si>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</si>
  <si>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</si>
  <si>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</si>
  <si>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</si>
  <si>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</si>
  <si>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</si>
  <si>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</si>
  <si>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</si>
  <si>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</si>
  <si>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</si>
  <si>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</si>
  <si>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</si>
  <si>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</si>
  <si>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</si>
  <si>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</si>
  <si>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</si>
  <si>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</si>
  <si>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</si>
  <si>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</si>
  <si>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</si>
  <si>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</si>
  <si>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</si>
  <si>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</si>
  <si>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</si>
  <si>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</si>
  <si>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</si>
  <si>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</si>
  <si>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</si>
  <si>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</si>
  <si>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</si>
  <si>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</si>
  <si>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</si>
  <si>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</si>
  <si>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</si>
  <si>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</si>
  <si>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</si>
  <si>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</si>
  <si>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</si>
  <si>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</si>
  <si>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</si>
  <si>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</si>
  <si>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</si>
  <si>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</si>
  <si>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</si>
  <si>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</si>
  <si>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</si>
  <si>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</si>
  <si>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</si>
  <si>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</si>
  <si>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</si>
  <si>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</si>
  <si>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</si>
  <si>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</si>
  <si>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</si>
  <si>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</si>
  <si>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</si>
  <si>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</si>
  <si>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</si>
  <si>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</si>
  <si>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</si>
  <si>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</si>
  <si>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</si>
  <si>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</si>
  <si>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</si>
  <si>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</si>
  <si>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</si>
  <si>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</si>
  <si>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</si>
  <si>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</si>
  <si>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</si>
  <si>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</si>
  <si>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</si>
  <si>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</si>
  <si>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</si>
  <si>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</si>
  <si>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</si>
  <si>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</si>
  <si>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</si>
  <si>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</si>
  <si>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</si>
  <si>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</si>
  <si>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</si>
  <si>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</si>
  <si>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</si>
  <si>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</si>
  <si>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</si>
  <si>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</si>
  <si>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</si>
  <si>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</si>
  <si>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</si>
  <si>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</si>
  <si>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</si>
  <si>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</si>
  <si>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</si>
  <si>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</si>
  <si>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</si>
  <si>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</si>
  <si>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</si>
  <si>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</si>
  <si>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</si>
  <si>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</si>
  <si>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</si>
  <si>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</si>
  <si>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</si>
  <si>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</si>
  <si>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</si>
  <si>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</si>
  <si>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</si>
  <si>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</si>
  <si>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</si>
  <si>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</si>
  <si>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</si>
  <si>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</si>
  <si>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</si>
  <si>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</si>
  <si>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</si>
  <si>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</si>
  <si>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</si>
  <si>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</si>
  <si>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</si>
  <si>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</si>
  <si>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</si>
  <si>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</si>
  <si>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</si>
  <si>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</si>
  <si>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</si>
  <si>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</si>
  <si>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</si>
  <si>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</si>
  <si>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</si>
  <si>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</si>
  <si>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</si>
  <si>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</si>
  <si>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</si>
  <si>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</si>
  <si>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</si>
  <si>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</si>
  <si>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</si>
  <si>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</si>
  <si>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</si>
  <si>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</si>
  <si>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</si>
  <si>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</si>
  <si>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</si>
  <si>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</si>
  <si>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</si>
  <si>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</si>
  <si>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</si>
  <si>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</si>
  <si>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</si>
  <si>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</si>
  <si>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</si>
  <si>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</si>
  <si>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</si>
  <si>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</si>
  <si>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</si>
  <si>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</si>
  <si>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</si>
  <si>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</si>
  <si>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</si>
  <si>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</si>
  <si>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</si>
  <si>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</si>
  <si>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</si>
  <si>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</si>
  <si>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</si>
  <si>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</si>
  <si>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</si>
  <si>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</si>
  <si>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</si>
  <si>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</si>
  <si>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</si>
  <si>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</si>
  <si>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</si>
  <si>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</si>
  <si>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</si>
  <si>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</si>
  <si>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</si>
  <si>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</si>
  <si>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</si>
  <si>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</si>
  <si>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</si>
  <si>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</si>
  <si>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</si>
  <si>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</si>
  <si>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</si>
  <si>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</si>
  <si>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</si>
  <si>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</si>
  <si>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</si>
  <si>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</si>
  <si>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</si>
  <si>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</si>
  <si>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</si>
  <si>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</si>
  <si>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</si>
  <si>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</si>
  <si>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</si>
  <si>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</si>
  <si>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</si>
  <si>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</si>
  <si>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</si>
  <si>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</si>
  <si>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</si>
  <si>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</si>
  <si>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</si>
  <si>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</si>
  <si>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</si>
  <si>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</si>
  <si>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</si>
  <si>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</si>
  <si>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</si>
  <si>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</si>
  <si>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</si>
  <si>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</si>
  <si>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</si>
  <si>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</si>
  <si>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</si>
  <si>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</si>
  <si>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</si>
  <si>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</si>
  <si>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</si>
  <si>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</si>
  <si>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</si>
  <si>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</si>
  <si>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</si>
  <si>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</si>
  <si>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</si>
  <si>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</si>
  <si>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</si>
  <si>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</si>
  <si>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</si>
  <si>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</si>
  <si>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</si>
  <si>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</si>
  <si>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</si>
  <si>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</si>
  <si>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</si>
  <si>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</si>
  <si>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</si>
  <si>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</si>
  <si>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</si>
  <si>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</si>
  <si>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</si>
  <si>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</si>
  <si>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</si>
  <si>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</si>
  <si>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</si>
  <si>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</si>
  <si>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</si>
  <si>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</si>
  <si>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</si>
  <si>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</si>
  <si>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</si>
  <si>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</si>
  <si>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</si>
  <si>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</si>
  <si>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</si>
  <si>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</si>
  <si>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</si>
  <si>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</si>
  <si>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</si>
  <si>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</si>
  <si>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</si>
  <si>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</si>
  <si>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</si>
  <si>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</si>
  <si>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</si>
  <si>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</si>
  <si>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</si>
  <si>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</si>
  <si>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</si>
  <si>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</si>
  <si>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</si>
  <si>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</si>
  <si>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</si>
  <si>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</si>
  <si>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</si>
  <si>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</si>
  <si>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</si>
  <si>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</si>
  <si>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</si>
  <si>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</si>
  <si>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</si>
  <si>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</si>
  <si>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</si>
  <si>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</si>
  <si>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</si>
  <si>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</si>
  <si>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</si>
  <si>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</si>
  <si>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</si>
  <si>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</si>
  <si>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</si>
  <si>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</si>
  <si>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</si>
  <si>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</si>
  <si>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</si>
  <si>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</si>
  <si>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</si>
  <si>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</si>
  <si>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</si>
  <si>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</si>
  <si>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</si>
  <si>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</si>
  <si>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</si>
  <si>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</si>
  <si>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</si>
  <si>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</si>
  <si>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</si>
  <si>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</si>
  <si>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</si>
  <si>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</si>
  <si>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</si>
  <si>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</si>
  <si>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</si>
  <si>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</si>
  <si>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</si>
  <si>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</si>
  <si>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</si>
  <si>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</si>
  <si>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</si>
  <si>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</si>
  <si>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</si>
  <si>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</si>
  <si>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</si>
  <si>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</si>
  <si>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</si>
  <si>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</si>
  <si>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</si>
  <si>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</si>
  <si>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</si>
  <si>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</si>
  <si>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</si>
  <si>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</si>
  <si>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</si>
  <si>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</si>
  <si>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</si>
  <si>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</si>
  <si>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</si>
  <si>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</si>
  <si>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</si>
  <si>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</si>
  <si>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</si>
  <si>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</si>
  <si>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</si>
  <si>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</si>
  <si>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</si>
  <si>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</si>
  <si>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</si>
  <si>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</si>
  <si>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</si>
  <si>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</si>
  <si>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</si>
  <si>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</si>
  <si>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</si>
  <si>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</si>
  <si>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</si>
  <si>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</si>
  <si>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</si>
  <si>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</si>
  <si>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</si>
  <si>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</si>
  <si>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</si>
  <si>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</si>
  <si>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</si>
  <si>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</si>
  <si>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</si>
  <si>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</si>
  <si>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</si>
  <si>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</si>
  <si>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</si>
  <si>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</si>
  <si>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</si>
  <si>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</si>
  <si>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</si>
  <si>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</si>
  <si>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</si>
  <si>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</si>
  <si>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</si>
  <si>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</si>
  <si>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</si>
  <si>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</si>
  <si>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</si>
  <si>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</si>
  <si>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</si>
  <si>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</si>
  <si>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</si>
  <si>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</si>
  <si>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</si>
  <si>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</si>
  <si>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</si>
  <si>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</si>
  <si>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</si>
  <si>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</si>
  <si>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</si>
  <si>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</si>
  <si>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</si>
  <si>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</si>
  <si>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</si>
  <si>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</si>
  <si>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</si>
  <si>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</si>
  <si>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</si>
  <si>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</si>
  <si>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</si>
  <si>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</si>
  <si>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</si>
  <si>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</si>
  <si>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</si>
  <si>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</si>
  <si>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</si>
  <si>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</si>
  <si>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</si>
  <si>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</si>
  <si>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</si>
  <si>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</si>
  <si>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</si>
  <si>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</si>
  <si>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</si>
  <si>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</si>
  <si>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</si>
  <si>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</si>
  <si>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</si>
  <si>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</si>
  <si>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</si>
  <si>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</si>
  <si>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</si>
  <si>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</si>
  <si>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</si>
  <si>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</si>
  <si>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</si>
  <si>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</si>
  <si>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</si>
  <si>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</si>
  <si>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</si>
  <si>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</si>
  <si>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</si>
  <si>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</si>
  <si>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</si>
  <si>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</si>
  <si>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</si>
  <si>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</si>
  <si>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</si>
  <si>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</si>
  <si>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</si>
  <si>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</si>
  <si>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</si>
  <si>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</si>
  <si>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</si>
  <si>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</si>
  <si>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</si>
  <si>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</si>
  <si>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</si>
  <si>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</si>
  <si>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</si>
  <si>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</si>
  <si>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</si>
  <si>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</si>
  <si>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</si>
  <si>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</si>
  <si>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</si>
  <si>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</si>
  <si>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</si>
  <si>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</si>
  <si>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</si>
  <si>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</si>
  <si>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</si>
  <si>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</si>
  <si>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</si>
  <si>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</si>
  <si>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</si>
  <si>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</si>
  <si>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</si>
  <si>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</si>
  <si>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</si>
  <si>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</si>
  <si>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</si>
  <si>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</si>
  <si>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</si>
  <si>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</si>
  <si>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</si>
  <si>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</si>
  <si>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</si>
  <si>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</si>
  <si>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</si>
  <si>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</si>
  <si>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</si>
  <si>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</si>
  <si>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</si>
  <si>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</si>
  <si>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</si>
  <si>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</si>
  <si>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</si>
  <si>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</si>
  <si>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</si>
  <si>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</si>
  <si>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</si>
  <si>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</si>
  <si>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</si>
  <si>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</si>
  <si>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</si>
  <si>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</si>
  <si>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</si>
  <si>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</si>
  <si>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</si>
  <si>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</si>
  <si>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</si>
  <si>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</si>
  <si>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</si>
  <si>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</si>
  <si>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</si>
  <si>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</si>
  <si>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</si>
  <si>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</si>
  <si>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</si>
  <si>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</si>
  <si>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</si>
  <si>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</si>
  <si>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</si>
  <si>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</si>
  <si>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</si>
  <si>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</si>
  <si>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</si>
  <si>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</si>
  <si>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</si>
  <si>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</si>
  <si>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</si>
  <si>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</si>
  <si>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</si>
  <si>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</si>
  <si>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</si>
  <si>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</si>
  <si>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</si>
  <si>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</si>
  <si>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</si>
  <si>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</si>
  <si>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</si>
  <si>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</si>
  <si>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</si>
  <si>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</si>
  <si>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</si>
  <si>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</si>
  <si>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</si>
  <si>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</si>
  <si>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</si>
  <si>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</si>
  <si>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</si>
  <si>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</si>
  <si>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</si>
  <si>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</si>
  <si>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</si>
  <si>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</si>
  <si>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</si>
  <si>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</si>
  <si>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</si>
  <si>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</si>
  <si>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</si>
  <si>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</si>
  <si>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</si>
  <si>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</si>
  <si>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</si>
  <si>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</si>
  <si>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</si>
  <si>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</si>
  <si>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</si>
  <si>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</si>
  <si>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</si>
  <si>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</si>
  <si>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</si>
  <si>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</si>
  <si>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</si>
  <si>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</si>
  <si>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</si>
  <si>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</si>
  <si>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</si>
  <si>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</si>
  <si>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</si>
  <si>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</si>
  <si>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</si>
  <si>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</si>
  <si>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</si>
  <si>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</si>
  <si>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</si>
  <si>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</si>
  <si>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</si>
  <si>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</si>
  <si>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</si>
  <si>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</si>
  <si>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</si>
  <si>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</si>
  <si>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</si>
  <si>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</si>
  <si>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</si>
  <si>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</si>
  <si>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</si>
  <si>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</si>
  <si>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</si>
  <si>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</si>
  <si>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</si>
  <si>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</si>
  <si>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</si>
  <si>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</si>
  <si>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</si>
  <si>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</si>
  <si>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</si>
  <si>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</si>
  <si>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</si>
  <si>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Valle de Santiago, Gto.</t>
  </si>
  <si>
    <t>Correspondiente del 1 de Enero 31 de Marzo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</si>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</sst>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2 4" xfId="20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43" sqref="B4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7" t="s">
        <v>659</v>
      </c>
      <c r="B1" s="167"/>
      <c r="C1" s="17"/>
      <c r="D1" s="14" t="s">
        <v>599</v>
      </c>
      <c r="E1" s="15">
        <v>2023</v>
      </c>
    </row>
    <row r="2" spans="1:5" ht="18.95" customHeight="1" x14ac:dyDescent="0.2">
      <c r="A2" s="168" t="s">
        <v>598</v>
      </c>
      <c r="B2" s="168"/>
      <c r="C2" s="36"/>
      <c r="D2" s="14" t="s">
        <v>600</v>
      </c>
      <c r="E2" s="17" t="s">
        <v>605</v>
      </c>
    </row>
    <row r="3" spans="1:5" ht="18.95" customHeight="1" x14ac:dyDescent="0.2">
      <c r="A3" s="169" t="s">
        <v>660</v>
      </c>
      <c r="B3" s="169"/>
      <c r="C3" s="17"/>
      <c r="D3" s="14" t="s">
        <v>601</v>
      </c>
      <c r="E3" s="15">
        <v>1</v>
      </c>
    </row>
    <row r="4" spans="1:5" s="93" customFormat="1" ht="18.95" customHeight="1" x14ac:dyDescent="0.2">
      <c r="A4" s="169" t="s">
        <v>620</v>
      </c>
      <c r="B4" s="169"/>
      <c r="C4" s="169"/>
      <c r="D4" s="169"/>
      <c r="E4" s="169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130</v>
      </c>
      <c r="B13" s="46" t="s">
        <v>580</v>
      </c>
    </row>
    <row r="14" spans="1:5" x14ac:dyDescent="0.2">
      <c r="A14" s="45" t="s">
        <v>7</v>
      </c>
      <c r="B14" s="46" t="s">
        <v>581</v>
      </c>
    </row>
    <row r="15" spans="1:5" x14ac:dyDescent="0.2">
      <c r="A15" s="45" t="s">
        <v>8</v>
      </c>
      <c r="B15" s="46" t="s">
        <v>129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582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182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566</v>
      </c>
      <c r="B24" s="95" t="s">
        <v>303</v>
      </c>
    </row>
    <row r="25" spans="1:2" x14ac:dyDescent="0.2">
      <c r="A25" s="94" t="s">
        <v>567</v>
      </c>
      <c r="B25" s="95" t="s">
        <v>568</v>
      </c>
    </row>
    <row r="26" spans="1:2" s="93" customFormat="1" x14ac:dyDescent="0.2">
      <c r="A26" s="94" t="s">
        <v>569</v>
      </c>
      <c r="B26" s="95" t="s">
        <v>340</v>
      </c>
    </row>
    <row r="27" spans="1:2" x14ac:dyDescent="0.2">
      <c r="A27" s="94" t="s">
        <v>570</v>
      </c>
      <c r="B27" s="95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621</v>
      </c>
    </row>
    <row r="41" spans="1:2" ht="12" thickBot="1" x14ac:dyDescent="0.25">
      <c r="A41" s="11"/>
      <c r="B41" s="12"/>
    </row>
    <row r="44" spans="1:2" x14ac:dyDescent="0.2">
      <c r="A44" s="93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B29" sqref="B29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3" t="s">
        <v>659</v>
      </c>
      <c r="B1" s="174"/>
      <c r="C1" s="175"/>
    </row>
    <row r="2" spans="1:3" s="37" customFormat="1" ht="18" customHeight="1" x14ac:dyDescent="0.25">
      <c r="A2" s="176" t="s">
        <v>610</v>
      </c>
      <c r="B2" s="177"/>
      <c r="C2" s="178"/>
    </row>
    <row r="3" spans="1:3" s="37" customFormat="1" ht="18" customHeight="1" x14ac:dyDescent="0.25">
      <c r="A3" s="176" t="s">
        <v>660</v>
      </c>
      <c r="B3" s="179"/>
      <c r="C3" s="178"/>
    </row>
    <row r="4" spans="1:3" s="40" customFormat="1" ht="18" customHeight="1" x14ac:dyDescent="0.2">
      <c r="A4" s="180" t="s">
        <v>611</v>
      </c>
      <c r="B4" s="181"/>
      <c r="C4" s="182"/>
    </row>
    <row r="5" spans="1:3" s="38" customFormat="1" x14ac:dyDescent="0.2">
      <c r="A5" s="58" t="s">
        <v>520</v>
      </c>
      <c r="B5" s="58"/>
      <c r="C5" s="145">
        <v>143919306.44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59">
        <f>SUM(C8:C13)</f>
        <v>0</v>
      </c>
    </row>
    <row r="8" spans="1:3" x14ac:dyDescent="0.2">
      <c r="A8" s="76" t="s">
        <v>522</v>
      </c>
      <c r="B8" s="75" t="s">
        <v>341</v>
      </c>
      <c r="C8" s="160">
        <v>0</v>
      </c>
    </row>
    <row r="9" spans="1:3" x14ac:dyDescent="0.2">
      <c r="A9" s="62" t="s">
        <v>523</v>
      </c>
      <c r="B9" s="63" t="s">
        <v>532</v>
      </c>
      <c r="C9" s="160">
        <v>0</v>
      </c>
    </row>
    <row r="10" spans="1:3" x14ac:dyDescent="0.2">
      <c r="A10" s="62" t="s">
        <v>524</v>
      </c>
      <c r="B10" s="63" t="s">
        <v>349</v>
      </c>
      <c r="C10" s="160">
        <v>0</v>
      </c>
    </row>
    <row r="11" spans="1:3" x14ac:dyDescent="0.2">
      <c r="A11" s="62" t="s">
        <v>525</v>
      </c>
      <c r="B11" s="63" t="s">
        <v>350</v>
      </c>
      <c r="C11" s="160">
        <v>0</v>
      </c>
    </row>
    <row r="12" spans="1:3" x14ac:dyDescent="0.2">
      <c r="A12" s="62" t="s">
        <v>526</v>
      </c>
      <c r="B12" s="63" t="s">
        <v>351</v>
      </c>
      <c r="C12" s="160">
        <v>0</v>
      </c>
    </row>
    <row r="13" spans="1:3" x14ac:dyDescent="0.2">
      <c r="A13" s="64" t="s">
        <v>527</v>
      </c>
      <c r="B13" s="65" t="s">
        <v>528</v>
      </c>
      <c r="C13" s="160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59">
        <f>SUM(C16:C18)</f>
        <v>0</v>
      </c>
    </row>
    <row r="16" spans="1:3" x14ac:dyDescent="0.2">
      <c r="A16" s="69">
        <v>3.1</v>
      </c>
      <c r="B16" s="63" t="s">
        <v>531</v>
      </c>
      <c r="C16" s="160">
        <v>0</v>
      </c>
    </row>
    <row r="17" spans="1:3" x14ac:dyDescent="0.2">
      <c r="A17" s="70">
        <v>3.2</v>
      </c>
      <c r="B17" s="63" t="s">
        <v>529</v>
      </c>
      <c r="C17" s="160">
        <v>0</v>
      </c>
    </row>
    <row r="18" spans="1:3" x14ac:dyDescent="0.2">
      <c r="A18" s="70">
        <v>3.3</v>
      </c>
      <c r="B18" s="65" t="s">
        <v>530</v>
      </c>
      <c r="C18" s="161">
        <v>0</v>
      </c>
    </row>
    <row r="19" spans="1:3" x14ac:dyDescent="0.2">
      <c r="A19" s="59"/>
      <c r="B19" s="71"/>
      <c r="C19" s="72"/>
    </row>
    <row r="20" spans="1:3" x14ac:dyDescent="0.2">
      <c r="A20" s="73" t="s">
        <v>657</v>
      </c>
      <c r="B20" s="73"/>
      <c r="C20" s="145">
        <f>C5+C7-C15</f>
        <v>143919306.44</v>
      </c>
    </row>
    <row r="22" spans="1:3" x14ac:dyDescent="0.2">
      <c r="A22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35" sqref="A3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3" t="s">
        <v>659</v>
      </c>
      <c r="B1" s="184"/>
      <c r="C1" s="185"/>
    </row>
    <row r="2" spans="1:3" s="41" customFormat="1" ht="18.95" customHeight="1" x14ac:dyDescent="0.25">
      <c r="A2" s="186" t="s">
        <v>612</v>
      </c>
      <c r="B2" s="187"/>
      <c r="C2" s="188"/>
    </row>
    <row r="3" spans="1:3" s="41" customFormat="1" ht="18.95" customHeight="1" x14ac:dyDescent="0.25">
      <c r="A3" s="186" t="s">
        <v>660</v>
      </c>
      <c r="B3" s="189"/>
      <c r="C3" s="188"/>
    </row>
    <row r="4" spans="1:3" s="42" customFormat="1" x14ac:dyDescent="0.2">
      <c r="A4" s="180" t="s">
        <v>611</v>
      </c>
      <c r="B4" s="181"/>
      <c r="C4" s="182"/>
    </row>
    <row r="5" spans="1:3" x14ac:dyDescent="0.2">
      <c r="A5" s="84" t="s">
        <v>533</v>
      </c>
      <c r="B5" s="58"/>
      <c r="C5" s="165">
        <v>68853777.810000002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59">
        <f>SUM(C8:C28)</f>
        <v>1373639.8199999998</v>
      </c>
    </row>
    <row r="8" spans="1:3" x14ac:dyDescent="0.2">
      <c r="A8" s="128">
        <v>2.1</v>
      </c>
      <c r="B8" s="85" t="s">
        <v>369</v>
      </c>
      <c r="C8" s="162">
        <v>0</v>
      </c>
    </row>
    <row r="9" spans="1:3" x14ac:dyDescent="0.2">
      <c r="A9" s="128">
        <v>2.2000000000000002</v>
      </c>
      <c r="B9" s="85" t="s">
        <v>366</v>
      </c>
      <c r="C9" s="162">
        <v>0</v>
      </c>
    </row>
    <row r="10" spans="1:3" x14ac:dyDescent="0.2">
      <c r="A10" s="90">
        <v>2.2999999999999998</v>
      </c>
      <c r="B10" s="77" t="s">
        <v>236</v>
      </c>
      <c r="C10" s="162">
        <v>136273.34</v>
      </c>
    </row>
    <row r="11" spans="1:3" x14ac:dyDescent="0.2">
      <c r="A11" s="90">
        <v>2.4</v>
      </c>
      <c r="B11" s="77" t="s">
        <v>237</v>
      </c>
      <c r="C11" s="162">
        <v>48299</v>
      </c>
    </row>
    <row r="12" spans="1:3" x14ac:dyDescent="0.2">
      <c r="A12" s="90">
        <v>2.5</v>
      </c>
      <c r="B12" s="77" t="s">
        <v>238</v>
      </c>
      <c r="C12" s="162">
        <v>0</v>
      </c>
    </row>
    <row r="13" spans="1:3" x14ac:dyDescent="0.2">
      <c r="A13" s="90">
        <v>2.6</v>
      </c>
      <c r="B13" s="77" t="s">
        <v>239</v>
      </c>
      <c r="C13" s="162">
        <v>0</v>
      </c>
    </row>
    <row r="14" spans="1:3" x14ac:dyDescent="0.2">
      <c r="A14" s="90">
        <v>2.7</v>
      </c>
      <c r="B14" s="77" t="s">
        <v>240</v>
      </c>
      <c r="C14" s="162">
        <v>0</v>
      </c>
    </row>
    <row r="15" spans="1:3" x14ac:dyDescent="0.2">
      <c r="A15" s="90">
        <v>2.8</v>
      </c>
      <c r="B15" s="77" t="s">
        <v>241</v>
      </c>
      <c r="C15" s="162">
        <v>67445.08</v>
      </c>
    </row>
    <row r="16" spans="1:3" x14ac:dyDescent="0.2">
      <c r="A16" s="90">
        <v>2.9</v>
      </c>
      <c r="B16" s="77" t="s">
        <v>243</v>
      </c>
      <c r="C16" s="162">
        <v>0</v>
      </c>
    </row>
    <row r="17" spans="1:3" x14ac:dyDescent="0.2">
      <c r="A17" s="90" t="s">
        <v>535</v>
      </c>
      <c r="B17" s="77" t="s">
        <v>536</v>
      </c>
      <c r="C17" s="162">
        <v>0</v>
      </c>
    </row>
    <row r="18" spans="1:3" x14ac:dyDescent="0.2">
      <c r="A18" s="90" t="s">
        <v>559</v>
      </c>
      <c r="B18" s="77" t="s">
        <v>245</v>
      </c>
      <c r="C18" s="162">
        <v>0</v>
      </c>
    </row>
    <row r="19" spans="1:3" x14ac:dyDescent="0.2">
      <c r="A19" s="90" t="s">
        <v>560</v>
      </c>
      <c r="B19" s="77" t="s">
        <v>537</v>
      </c>
      <c r="C19" s="162">
        <v>719836.69</v>
      </c>
    </row>
    <row r="20" spans="1:3" x14ac:dyDescent="0.2">
      <c r="A20" s="90" t="s">
        <v>561</v>
      </c>
      <c r="B20" s="77" t="s">
        <v>538</v>
      </c>
      <c r="C20" s="162">
        <v>0</v>
      </c>
    </row>
    <row r="21" spans="1:3" x14ac:dyDescent="0.2">
      <c r="A21" s="90" t="s">
        <v>562</v>
      </c>
      <c r="B21" s="77" t="s">
        <v>539</v>
      </c>
      <c r="C21" s="162">
        <v>0</v>
      </c>
    </row>
    <row r="22" spans="1:3" x14ac:dyDescent="0.2">
      <c r="A22" s="90" t="s">
        <v>540</v>
      </c>
      <c r="B22" s="77" t="s">
        <v>541</v>
      </c>
      <c r="C22" s="162">
        <v>0</v>
      </c>
    </row>
    <row r="23" spans="1:3" x14ac:dyDescent="0.2">
      <c r="A23" s="90" t="s">
        <v>542</v>
      </c>
      <c r="B23" s="77" t="s">
        <v>543</v>
      </c>
      <c r="C23" s="162">
        <v>0</v>
      </c>
    </row>
    <row r="24" spans="1:3" x14ac:dyDescent="0.2">
      <c r="A24" s="90" t="s">
        <v>544</v>
      </c>
      <c r="B24" s="77" t="s">
        <v>545</v>
      </c>
      <c r="C24" s="162">
        <v>0</v>
      </c>
    </row>
    <row r="25" spans="1:3" x14ac:dyDescent="0.2">
      <c r="A25" s="90" t="s">
        <v>546</v>
      </c>
      <c r="B25" s="77" t="s">
        <v>547</v>
      </c>
      <c r="C25" s="162">
        <v>0</v>
      </c>
    </row>
    <row r="26" spans="1:3" x14ac:dyDescent="0.2">
      <c r="A26" s="90" t="s">
        <v>548</v>
      </c>
      <c r="B26" s="77" t="s">
        <v>549</v>
      </c>
      <c r="C26" s="162">
        <v>401785.71</v>
      </c>
    </row>
    <row r="27" spans="1:3" x14ac:dyDescent="0.2">
      <c r="A27" s="90" t="s">
        <v>550</v>
      </c>
      <c r="B27" s="77" t="s">
        <v>551</v>
      </c>
      <c r="C27" s="162">
        <v>0</v>
      </c>
    </row>
    <row r="28" spans="1:3" x14ac:dyDescent="0.2">
      <c r="A28" s="90" t="s">
        <v>552</v>
      </c>
      <c r="B28" s="85" t="s">
        <v>553</v>
      </c>
      <c r="C28" s="162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63">
        <f>SUM(C31:C35)</f>
        <v>0</v>
      </c>
    </row>
    <row r="31" spans="1:3" x14ac:dyDescent="0.2">
      <c r="A31" s="90" t="s">
        <v>555</v>
      </c>
      <c r="B31" s="77" t="s">
        <v>438</v>
      </c>
      <c r="C31" s="162">
        <v>0</v>
      </c>
    </row>
    <row r="32" spans="1:3" x14ac:dyDescent="0.2">
      <c r="A32" s="90" t="s">
        <v>556</v>
      </c>
      <c r="B32" s="77" t="s">
        <v>80</v>
      </c>
      <c r="C32" s="162">
        <v>0</v>
      </c>
    </row>
    <row r="33" spans="1:3" x14ac:dyDescent="0.2">
      <c r="A33" s="90" t="s">
        <v>557</v>
      </c>
      <c r="B33" s="77" t="s">
        <v>448</v>
      </c>
      <c r="C33" s="162">
        <v>0</v>
      </c>
    </row>
    <row r="34" spans="1:3" x14ac:dyDescent="0.2">
      <c r="A34" s="90" t="s">
        <v>661</v>
      </c>
      <c r="B34" s="77" t="s">
        <v>454</v>
      </c>
      <c r="C34" s="162">
        <v>0</v>
      </c>
    </row>
    <row r="35" spans="1:3" x14ac:dyDescent="0.2">
      <c r="A35" s="90" t="s">
        <v>662</v>
      </c>
      <c r="B35" s="85" t="s">
        <v>558</v>
      </c>
      <c r="C35" s="164">
        <v>0</v>
      </c>
    </row>
    <row r="36" spans="1:3" x14ac:dyDescent="0.2">
      <c r="A36" s="78"/>
      <c r="B36" s="81"/>
      <c r="C36" s="82"/>
    </row>
    <row r="37" spans="1:3" x14ac:dyDescent="0.2">
      <c r="A37" s="83" t="s">
        <v>658</v>
      </c>
      <c r="B37" s="58"/>
      <c r="C37" s="166">
        <f>C5-C7+C30</f>
        <v>67480137.99000001</v>
      </c>
    </row>
    <row r="39" spans="1:3" x14ac:dyDescent="0.2">
      <c r="A39" s="39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C35" sqref="C3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2" t="s">
        <v>659</v>
      </c>
      <c r="B1" s="190"/>
      <c r="C1" s="190"/>
      <c r="D1" s="190"/>
      <c r="E1" s="190"/>
      <c r="F1" s="190"/>
      <c r="G1" s="27" t="s">
        <v>602</v>
      </c>
      <c r="H1" s="28">
        <v>2023</v>
      </c>
    </row>
    <row r="2" spans="1:10" ht="18.95" customHeight="1" x14ac:dyDescent="0.2">
      <c r="A2" s="172" t="s">
        <v>613</v>
      </c>
      <c r="B2" s="190"/>
      <c r="C2" s="190"/>
      <c r="D2" s="190"/>
      <c r="E2" s="190"/>
      <c r="F2" s="190"/>
      <c r="G2" s="27" t="s">
        <v>603</v>
      </c>
      <c r="H2" s="28" t="s">
        <v>605</v>
      </c>
    </row>
    <row r="3" spans="1:10" ht="18.95" customHeight="1" x14ac:dyDescent="0.2">
      <c r="A3" s="191" t="s">
        <v>660</v>
      </c>
      <c r="B3" s="192"/>
      <c r="C3" s="192"/>
      <c r="D3" s="192"/>
      <c r="E3" s="192"/>
      <c r="F3" s="192"/>
      <c r="G3" s="27" t="s">
        <v>604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525000000</v>
      </c>
      <c r="E36" s="34">
        <v>0</v>
      </c>
      <c r="F36" s="34">
        <f t="shared" si="0"/>
        <v>525000000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146587041.84</v>
      </c>
      <c r="E37" s="34">
        <v>-541470577.45000005</v>
      </c>
      <c r="F37" s="34">
        <f t="shared" si="0"/>
        <v>-394883535.61000001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13802842.050000001</v>
      </c>
      <c r="E38" s="34">
        <v>0</v>
      </c>
      <c r="F38" s="34">
        <f t="shared" si="0"/>
        <v>13802842.050000001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13822283.82</v>
      </c>
      <c r="E39" s="34">
        <v>-13822283.82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-133396302.98</v>
      </c>
      <c r="E40" s="34">
        <v>-10523003.460000001</v>
      </c>
      <c r="F40" s="34">
        <f t="shared" si="0"/>
        <v>-143919306.44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525000000</v>
      </c>
      <c r="E41" s="34">
        <v>-1050000000</v>
      </c>
      <c r="F41" s="34">
        <f t="shared" si="0"/>
        <v>-525000000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1118696972.3800001</v>
      </c>
      <c r="E42" s="34">
        <v>-807254054.01999998</v>
      </c>
      <c r="F42" s="34">
        <f t="shared" si="0"/>
        <v>311442918.36000013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-35678302.460000001</v>
      </c>
      <c r="F43" s="34">
        <f t="shared" si="0"/>
        <v>-35678302.460000001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220126028.46000001</v>
      </c>
      <c r="E44" s="34">
        <v>-39744422.170000002</v>
      </c>
      <c r="F44" s="34">
        <f t="shared" si="0"/>
        <v>180381606.29000002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41445322.359999999</v>
      </c>
      <c r="E45" s="34">
        <v>-41445322.359999999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2159725.06</v>
      </c>
      <c r="E46" s="34">
        <v>1839.76</v>
      </c>
      <c r="F46" s="34">
        <f t="shared" si="0"/>
        <v>2161564.8199999998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15612140.26</v>
      </c>
      <c r="E47" s="34">
        <v>51080072.729999997</v>
      </c>
      <c r="F47" s="34">
        <f t="shared" si="0"/>
        <v>66692212.989999995</v>
      </c>
    </row>
    <row r="49" spans="1:1" x14ac:dyDescent="0.2">
      <c r="A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B26" sqref="B26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3" t="s">
        <v>34</v>
      </c>
      <c r="B5" s="193"/>
      <c r="C5" s="193"/>
      <c r="D5" s="193"/>
      <c r="E5" s="193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122</v>
      </c>
      <c r="B9" s="120"/>
      <c r="C9" s="120"/>
      <c r="D9" s="120"/>
    </row>
    <row r="10" spans="1:8" s="119" customFormat="1" ht="26.1" customHeight="1" x14ac:dyDescent="0.2">
      <c r="A10" s="122" t="s">
        <v>589</v>
      </c>
      <c r="B10" s="194" t="s">
        <v>36</v>
      </c>
      <c r="C10" s="194"/>
      <c r="D10" s="194"/>
      <c r="E10" s="194"/>
    </row>
    <row r="11" spans="1:8" s="119" customFormat="1" ht="12.95" customHeight="1" x14ac:dyDescent="0.2">
      <c r="A11" s="123" t="s">
        <v>590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591</v>
      </c>
      <c r="B12" s="194" t="s">
        <v>38</v>
      </c>
      <c r="C12" s="194"/>
      <c r="D12" s="194"/>
      <c r="E12" s="194"/>
    </row>
    <row r="13" spans="1:8" s="119" customFormat="1" ht="26.1" customHeight="1" x14ac:dyDescent="0.2">
      <c r="A13" s="123" t="s">
        <v>592</v>
      </c>
      <c r="B13" s="194" t="s">
        <v>39</v>
      </c>
      <c r="C13" s="194"/>
      <c r="D13" s="194"/>
      <c r="E13" s="194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593</v>
      </c>
      <c r="B15" s="124" t="s">
        <v>40</v>
      </c>
    </row>
    <row r="16" spans="1:8" s="119" customFormat="1" ht="12.95" customHeight="1" x14ac:dyDescent="0.2">
      <c r="A16" s="123" t="s">
        <v>594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595</v>
      </c>
    </row>
    <row r="20" spans="1:4" s="119" customFormat="1" ht="12.95" customHeight="1" x14ac:dyDescent="0.2">
      <c r="A20" s="127" t="s">
        <v>596</v>
      </c>
    </row>
    <row r="21" spans="1:4" s="119" customFormat="1" x14ac:dyDescent="0.2">
      <c r="A21" s="120"/>
    </row>
    <row r="22" spans="1:4" s="119" customFormat="1" x14ac:dyDescent="0.2">
      <c r="A22" s="120" t="s">
        <v>515</v>
      </c>
      <c r="B22" s="120"/>
      <c r="C22" s="120"/>
      <c r="D22" s="120"/>
    </row>
    <row r="23" spans="1:4" s="119" customFormat="1" x14ac:dyDescent="0.2">
      <c r="A23" s="120" t="s">
        <v>516</v>
      </c>
      <c r="B23" s="120"/>
      <c r="C23" s="120"/>
      <c r="D23" s="120"/>
    </row>
    <row r="24" spans="1:4" s="119" customFormat="1" x14ac:dyDescent="0.2">
      <c r="A24" s="120" t="s">
        <v>517</v>
      </c>
      <c r="B24" s="120"/>
      <c r="C24" s="120"/>
      <c r="D24" s="120"/>
    </row>
    <row r="25" spans="1:4" s="119" customFormat="1" x14ac:dyDescent="0.2">
      <c r="A25" s="120" t="s">
        <v>518</v>
      </c>
      <c r="B25" s="120"/>
      <c r="C25" s="120"/>
      <c r="D25" s="120"/>
    </row>
    <row r="26" spans="1:4" s="119" customFormat="1" x14ac:dyDescent="0.2">
      <c r="A26" s="120" t="s">
        <v>519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151" sqref="A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0" t="s">
        <v>659</v>
      </c>
      <c r="B1" s="171"/>
      <c r="C1" s="171"/>
      <c r="D1" s="171"/>
      <c r="E1" s="171"/>
      <c r="F1" s="171"/>
      <c r="G1" s="14" t="s">
        <v>602</v>
      </c>
      <c r="H1" s="25">
        <v>2023</v>
      </c>
    </row>
    <row r="2" spans="1:8" s="16" customFormat="1" ht="18.95" customHeight="1" x14ac:dyDescent="0.25">
      <c r="A2" s="170" t="s">
        <v>606</v>
      </c>
      <c r="B2" s="171"/>
      <c r="C2" s="171"/>
      <c r="D2" s="171"/>
      <c r="E2" s="171"/>
      <c r="F2" s="171"/>
      <c r="G2" s="14" t="s">
        <v>603</v>
      </c>
      <c r="H2" s="25" t="s">
        <v>605</v>
      </c>
    </row>
    <row r="3" spans="1:8" s="16" customFormat="1" ht="18.95" customHeight="1" x14ac:dyDescent="0.25">
      <c r="A3" s="170" t="s">
        <v>660</v>
      </c>
      <c r="B3" s="171"/>
      <c r="C3" s="171"/>
      <c r="D3" s="171"/>
      <c r="E3" s="171"/>
      <c r="F3" s="171"/>
      <c r="G3" s="14" t="s">
        <v>604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124559821.41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923236.95</v>
      </c>
      <c r="D15" s="24">
        <v>924067.34</v>
      </c>
      <c r="E15" s="24">
        <v>928678.43</v>
      </c>
      <c r="F15" s="24">
        <v>926168.03</v>
      </c>
      <c r="G15" s="24">
        <v>930226.42</v>
      </c>
    </row>
    <row r="16" spans="1:8" x14ac:dyDescent="0.2">
      <c r="A16" s="22">
        <v>1124</v>
      </c>
      <c r="B16" s="20" t="s">
        <v>199</v>
      </c>
      <c r="C16" s="24">
        <v>110949.42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1897105.63</v>
      </c>
      <c r="D20" s="24">
        <v>1897105.63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161014</v>
      </c>
      <c r="D21" s="24">
        <v>161014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7127398.29</v>
      </c>
      <c r="D23" s="24">
        <v>7127398.29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6741358</v>
      </c>
      <c r="D25" s="24">
        <v>6741358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2370231.3199999998</v>
      </c>
      <c r="D27" s="24">
        <v>2370231.3199999998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191477962.75999999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167654328.13999999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7216373.6799999997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86021442.790000007</v>
      </c>
      <c r="D62" s="24">
        <f t="shared" ref="D62:E62" si="0">SUM(D63:D70)</f>
        <v>0</v>
      </c>
      <c r="E62" s="24">
        <f t="shared" si="0"/>
        <v>51944314.75</v>
      </c>
    </row>
    <row r="63" spans="1:9" x14ac:dyDescent="0.2">
      <c r="A63" s="22">
        <v>1241</v>
      </c>
      <c r="B63" s="20" t="s">
        <v>236</v>
      </c>
      <c r="C63" s="24">
        <v>13431480.460000001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3351839.64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115136.81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56117247.009999998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3821872.75</v>
      </c>
      <c r="D67" s="24">
        <v>0</v>
      </c>
      <c r="E67" s="24">
        <v>51944314.75</v>
      </c>
    </row>
    <row r="68" spans="1:9" x14ac:dyDescent="0.2">
      <c r="A68" s="22">
        <v>1246</v>
      </c>
      <c r="B68" s="20" t="s">
        <v>241</v>
      </c>
      <c r="C68" s="24">
        <v>9183866.1199999992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135966.14000000001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97600.55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38365.589999999997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19468822.039999999</v>
      </c>
      <c r="D110" s="24">
        <f>SUM(D111:D119)</f>
        <v>19468822.039999999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536499.39</v>
      </c>
      <c r="D111" s="24">
        <f>C111</f>
        <v>536499.39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1555423.12</v>
      </c>
      <c r="D112" s="24">
        <f t="shared" ref="D112:D119" si="1">C112</f>
        <v>1555423.12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9055546.1699999999</v>
      </c>
      <c r="D113" s="24">
        <f t="shared" si="1"/>
        <v>9055546.1699999999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53395.15</v>
      </c>
      <c r="D115" s="24">
        <f t="shared" si="1"/>
        <v>53395.15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3537037.92</v>
      </c>
      <c r="D117" s="24">
        <f t="shared" si="1"/>
        <v>3537037.92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4730920.29</v>
      </c>
      <c r="D119" s="24">
        <f t="shared" si="1"/>
        <v>4730920.29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A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146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584</v>
      </c>
    </row>
    <row r="10" spans="1:2" ht="15" customHeight="1" x14ac:dyDescent="0.2">
      <c r="A10" s="103"/>
      <c r="B10" s="102" t="s">
        <v>585</v>
      </c>
    </row>
    <row r="11" spans="1:2" ht="15" customHeight="1" x14ac:dyDescent="0.2">
      <c r="A11" s="103"/>
      <c r="B11" s="102" t="s">
        <v>124</v>
      </c>
    </row>
    <row r="12" spans="1:2" ht="15" customHeight="1" x14ac:dyDescent="0.2">
      <c r="A12" s="103"/>
      <c r="B12" s="102" t="s">
        <v>123</v>
      </c>
    </row>
    <row r="13" spans="1:2" ht="15" customHeight="1" x14ac:dyDescent="0.2">
      <c r="A13" s="103"/>
      <c r="B13" s="102" t="s">
        <v>125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134</v>
      </c>
    </row>
    <row r="20" spans="1:2" x14ac:dyDescent="0.2">
      <c r="A20" s="103"/>
    </row>
    <row r="21" spans="1:2" ht="15" customHeight="1" x14ac:dyDescent="0.2">
      <c r="A21" s="101" t="s">
        <v>130</v>
      </c>
      <c r="B21" s="1" t="s">
        <v>185</v>
      </c>
    </row>
    <row r="22" spans="1:2" ht="15" customHeight="1" x14ac:dyDescent="0.2">
      <c r="A22" s="103"/>
      <c r="B22" s="107" t="s">
        <v>186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126</v>
      </c>
    </row>
    <row r="26" spans="1:2" ht="15" customHeight="1" x14ac:dyDescent="0.2">
      <c r="A26" s="103"/>
      <c r="B26" s="106" t="s">
        <v>127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133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128</v>
      </c>
    </row>
    <row r="37" spans="1:2" ht="15" customHeight="1" x14ac:dyDescent="0.2">
      <c r="A37" s="103"/>
      <c r="B37" s="102" t="s">
        <v>135</v>
      </c>
    </row>
    <row r="38" spans="1:2" ht="15" customHeight="1" x14ac:dyDescent="0.2">
      <c r="A38" s="103"/>
      <c r="B38" s="109" t="s">
        <v>188</v>
      </c>
    </row>
    <row r="39" spans="1:2" ht="15" customHeight="1" x14ac:dyDescent="0.2">
      <c r="A39" s="103"/>
      <c r="B39" s="102" t="s">
        <v>189</v>
      </c>
    </row>
    <row r="40" spans="1:2" ht="15" customHeight="1" x14ac:dyDescent="0.2">
      <c r="A40" s="103"/>
      <c r="B40" s="102" t="s">
        <v>131</v>
      </c>
    </row>
    <row r="41" spans="1:2" ht="15" customHeight="1" x14ac:dyDescent="0.2">
      <c r="A41" s="103"/>
      <c r="B41" s="102" t="s">
        <v>132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136</v>
      </c>
    </row>
    <row r="44" spans="1:2" ht="15" customHeight="1" x14ac:dyDescent="0.2">
      <c r="A44" s="103"/>
      <c r="B44" s="102" t="s">
        <v>139</v>
      </c>
    </row>
    <row r="45" spans="1:2" ht="15" customHeight="1" x14ac:dyDescent="0.2">
      <c r="A45" s="103"/>
      <c r="B45" s="109" t="s">
        <v>190</v>
      </c>
    </row>
    <row r="46" spans="1:2" ht="15" customHeight="1" x14ac:dyDescent="0.2">
      <c r="A46" s="103"/>
      <c r="B46" s="102" t="s">
        <v>191</v>
      </c>
    </row>
    <row r="47" spans="1:2" ht="15" customHeight="1" x14ac:dyDescent="0.2">
      <c r="A47" s="103"/>
      <c r="B47" s="102" t="s">
        <v>138</v>
      </c>
    </row>
    <row r="48" spans="1:2" ht="15" customHeight="1" x14ac:dyDescent="0.2">
      <c r="A48" s="103"/>
      <c r="B48" s="102" t="s">
        <v>137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167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A218" sqref="A21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8" t="s">
        <v>659</v>
      </c>
      <c r="B1" s="168"/>
      <c r="C1" s="168"/>
      <c r="D1" s="14" t="s">
        <v>602</v>
      </c>
      <c r="E1" s="25">
        <v>2023</v>
      </c>
    </row>
    <row r="2" spans="1:5" s="16" customFormat="1" ht="18.95" customHeight="1" x14ac:dyDescent="0.25">
      <c r="A2" s="168" t="s">
        <v>607</v>
      </c>
      <c r="B2" s="168"/>
      <c r="C2" s="168"/>
      <c r="D2" s="14" t="s">
        <v>603</v>
      </c>
      <c r="E2" s="25" t="s">
        <v>605</v>
      </c>
    </row>
    <row r="3" spans="1:5" s="16" customFormat="1" ht="18.95" customHeight="1" x14ac:dyDescent="0.25">
      <c r="A3" s="168" t="s">
        <v>660</v>
      </c>
      <c r="B3" s="168"/>
      <c r="C3" s="168"/>
      <c r="D3" s="14" t="s">
        <v>604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6" t="s">
        <v>564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30731511.089999996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20797865.739999998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20314452.68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177258.06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306155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650985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650985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6455323.8800000008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340055.19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6115268.6900000004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1970458.25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1970458.25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856878.22000000009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677563.68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68110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9270.14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101934.39999999999</v>
      </c>
      <c r="D45" s="92"/>
      <c r="E45" s="49"/>
    </row>
    <row r="46" spans="1:5" x14ac:dyDescent="0.2">
      <c r="A46" s="50">
        <v>4170</v>
      </c>
      <c r="B46" s="51" t="s">
        <v>597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563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113187795.35000001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113062484.59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51787244.299999997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60023179.789999999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1252060.5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125310.76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125310.76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571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565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67480137.99000001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57819022.820000008</v>
      </c>
      <c r="D99" s="57">
        <f>C99/$C$98</f>
        <v>0.85683023986359219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35701439.460000001</v>
      </c>
      <c r="D100" s="57">
        <f t="shared" ref="D100:D163" si="0">C100/$C$98</f>
        <v>0.52906589291934547</v>
      </c>
      <c r="E100" s="56"/>
    </row>
    <row r="101" spans="1:5" x14ac:dyDescent="0.2">
      <c r="A101" s="54">
        <v>5111</v>
      </c>
      <c r="B101" s="51" t="s">
        <v>360</v>
      </c>
      <c r="C101" s="55">
        <v>26784428.120000001</v>
      </c>
      <c r="D101" s="57">
        <f t="shared" si="0"/>
        <v>0.39692313794570527</v>
      </c>
      <c r="E101" s="56"/>
    </row>
    <row r="102" spans="1:5" x14ac:dyDescent="0.2">
      <c r="A102" s="54">
        <v>5112</v>
      </c>
      <c r="B102" s="51" t="s">
        <v>361</v>
      </c>
      <c r="C102" s="55">
        <v>642298.78</v>
      </c>
      <c r="D102" s="57">
        <f t="shared" si="0"/>
        <v>9.5183382715545613E-3</v>
      </c>
      <c r="E102" s="56"/>
    </row>
    <row r="103" spans="1:5" x14ac:dyDescent="0.2">
      <c r="A103" s="54">
        <v>5113</v>
      </c>
      <c r="B103" s="51" t="s">
        <v>362</v>
      </c>
      <c r="C103" s="55">
        <v>816159.72</v>
      </c>
      <c r="D103" s="57">
        <f t="shared" si="0"/>
        <v>1.209481403433034E-2</v>
      </c>
      <c r="E103" s="56"/>
    </row>
    <row r="104" spans="1:5" x14ac:dyDescent="0.2">
      <c r="A104" s="54">
        <v>5114</v>
      </c>
      <c r="B104" s="51" t="s">
        <v>363</v>
      </c>
      <c r="C104" s="55">
        <v>2601930.62</v>
      </c>
      <c r="D104" s="57">
        <f t="shared" si="0"/>
        <v>3.8558466202093189E-2</v>
      </c>
      <c r="E104" s="56"/>
    </row>
    <row r="105" spans="1:5" x14ac:dyDescent="0.2">
      <c r="A105" s="54">
        <v>5115</v>
      </c>
      <c r="B105" s="51" t="s">
        <v>364</v>
      </c>
      <c r="C105" s="55">
        <v>4856622.22</v>
      </c>
      <c r="D105" s="57">
        <f t="shared" si="0"/>
        <v>7.1971136465662097E-2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13487756.800000001</v>
      </c>
      <c r="D107" s="57">
        <f t="shared" si="0"/>
        <v>0.1998774335938491</v>
      </c>
      <c r="E107" s="56"/>
    </row>
    <row r="108" spans="1:5" x14ac:dyDescent="0.2">
      <c r="A108" s="54">
        <v>5121</v>
      </c>
      <c r="B108" s="51" t="s">
        <v>367</v>
      </c>
      <c r="C108" s="55">
        <v>1273488.04</v>
      </c>
      <c r="D108" s="57">
        <f t="shared" si="0"/>
        <v>1.8872042617765841E-2</v>
      </c>
      <c r="E108" s="56"/>
    </row>
    <row r="109" spans="1:5" x14ac:dyDescent="0.2">
      <c r="A109" s="54">
        <v>5122</v>
      </c>
      <c r="B109" s="51" t="s">
        <v>368</v>
      </c>
      <c r="C109" s="55">
        <v>142709.04</v>
      </c>
      <c r="D109" s="57">
        <f t="shared" si="0"/>
        <v>2.1148302930433884E-3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7377662.9299999997</v>
      </c>
      <c r="D111" s="57">
        <f t="shared" si="0"/>
        <v>0.10933088090444194</v>
      </c>
      <c r="E111" s="56"/>
    </row>
    <row r="112" spans="1:5" x14ac:dyDescent="0.2">
      <c r="A112" s="54">
        <v>5125</v>
      </c>
      <c r="B112" s="51" t="s">
        <v>371</v>
      </c>
      <c r="C112" s="55">
        <v>62925.72</v>
      </c>
      <c r="D112" s="57">
        <f t="shared" si="0"/>
        <v>9.3250728102134384E-4</v>
      </c>
      <c r="E112" s="56"/>
    </row>
    <row r="113" spans="1:5" x14ac:dyDescent="0.2">
      <c r="A113" s="54">
        <v>5126</v>
      </c>
      <c r="B113" s="51" t="s">
        <v>372</v>
      </c>
      <c r="C113" s="55">
        <v>3641266.23</v>
      </c>
      <c r="D113" s="57">
        <f t="shared" si="0"/>
        <v>5.3960562892441111E-2</v>
      </c>
      <c r="E113" s="56"/>
    </row>
    <row r="114" spans="1:5" x14ac:dyDescent="0.2">
      <c r="A114" s="54">
        <v>5127</v>
      </c>
      <c r="B114" s="51" t="s">
        <v>373</v>
      </c>
      <c r="C114" s="55">
        <v>17226.689999999999</v>
      </c>
      <c r="D114" s="57">
        <f t="shared" si="0"/>
        <v>2.5528534044421856E-4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972478.15</v>
      </c>
      <c r="D116" s="57">
        <f t="shared" si="0"/>
        <v>1.4411324264691236E-2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8629826.5599999987</v>
      </c>
      <c r="D117" s="57">
        <f t="shared" si="0"/>
        <v>0.12788691335039751</v>
      </c>
      <c r="E117" s="56"/>
    </row>
    <row r="118" spans="1:5" x14ac:dyDescent="0.2">
      <c r="A118" s="54">
        <v>5131</v>
      </c>
      <c r="B118" s="51" t="s">
        <v>377</v>
      </c>
      <c r="C118" s="55">
        <v>2926445.16</v>
      </c>
      <c r="D118" s="57">
        <f t="shared" si="0"/>
        <v>4.3367504085923402E-2</v>
      </c>
      <c r="E118" s="56"/>
    </row>
    <row r="119" spans="1:5" x14ac:dyDescent="0.2">
      <c r="A119" s="54">
        <v>5132</v>
      </c>
      <c r="B119" s="51" t="s">
        <v>378</v>
      </c>
      <c r="C119" s="55">
        <v>204505.86</v>
      </c>
      <c r="D119" s="57">
        <f t="shared" si="0"/>
        <v>3.0306082069705615E-3</v>
      </c>
      <c r="E119" s="56"/>
    </row>
    <row r="120" spans="1:5" x14ac:dyDescent="0.2">
      <c r="A120" s="54">
        <v>5133</v>
      </c>
      <c r="B120" s="51" t="s">
        <v>379</v>
      </c>
      <c r="C120" s="55">
        <v>452618.94</v>
      </c>
      <c r="D120" s="57">
        <f t="shared" si="0"/>
        <v>6.7074394552523635E-3</v>
      </c>
      <c r="E120" s="56"/>
    </row>
    <row r="121" spans="1:5" x14ac:dyDescent="0.2">
      <c r="A121" s="54">
        <v>5134</v>
      </c>
      <c r="B121" s="51" t="s">
        <v>380</v>
      </c>
      <c r="C121" s="55">
        <v>1893401.48</v>
      </c>
      <c r="D121" s="57">
        <f t="shared" si="0"/>
        <v>2.8058648609767013E-2</v>
      </c>
      <c r="E121" s="56"/>
    </row>
    <row r="122" spans="1:5" x14ac:dyDescent="0.2">
      <c r="A122" s="54">
        <v>5135</v>
      </c>
      <c r="B122" s="51" t="s">
        <v>381</v>
      </c>
      <c r="C122" s="55">
        <v>662680.06000000006</v>
      </c>
      <c r="D122" s="57">
        <f t="shared" si="0"/>
        <v>9.8203720344822599E-3</v>
      </c>
      <c r="E122" s="56"/>
    </row>
    <row r="123" spans="1:5" x14ac:dyDescent="0.2">
      <c r="A123" s="54">
        <v>5136</v>
      </c>
      <c r="B123" s="51" t="s">
        <v>382</v>
      </c>
      <c r="C123" s="55">
        <v>253025</v>
      </c>
      <c r="D123" s="57">
        <f t="shared" si="0"/>
        <v>3.7496218522477857E-3</v>
      </c>
      <c r="E123" s="56"/>
    </row>
    <row r="124" spans="1:5" x14ac:dyDescent="0.2">
      <c r="A124" s="54">
        <v>5137</v>
      </c>
      <c r="B124" s="51" t="s">
        <v>383</v>
      </c>
      <c r="C124" s="55">
        <v>7902</v>
      </c>
      <c r="D124" s="57">
        <f t="shared" si="0"/>
        <v>1.1710112390657841E-4</v>
      </c>
      <c r="E124" s="56"/>
    </row>
    <row r="125" spans="1:5" x14ac:dyDescent="0.2">
      <c r="A125" s="54">
        <v>5138</v>
      </c>
      <c r="B125" s="51" t="s">
        <v>384</v>
      </c>
      <c r="C125" s="55">
        <v>230008.06</v>
      </c>
      <c r="D125" s="57">
        <f t="shared" si="0"/>
        <v>3.408529781520086E-3</v>
      </c>
      <c r="E125" s="56"/>
    </row>
    <row r="126" spans="1:5" x14ac:dyDescent="0.2">
      <c r="A126" s="54">
        <v>5139</v>
      </c>
      <c r="B126" s="51" t="s">
        <v>385</v>
      </c>
      <c r="C126" s="55">
        <v>1999240</v>
      </c>
      <c r="D126" s="57">
        <f t="shared" si="0"/>
        <v>2.962708820032749E-2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9420257.2599999998</v>
      </c>
      <c r="D127" s="57">
        <f t="shared" si="0"/>
        <v>0.1396004445248171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5391142.5099999998</v>
      </c>
      <c r="D128" s="57">
        <f t="shared" si="0"/>
        <v>7.9892286390981032E-2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5391142.5099999998</v>
      </c>
      <c r="D130" s="57">
        <f t="shared" si="0"/>
        <v>7.9892286390981032E-2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2117148.7199999997</v>
      </c>
      <c r="D137" s="57">
        <f t="shared" si="0"/>
        <v>3.1374398201641847E-2</v>
      </c>
      <c r="E137" s="56"/>
    </row>
    <row r="138" spans="1:5" x14ac:dyDescent="0.2">
      <c r="A138" s="54">
        <v>5241</v>
      </c>
      <c r="B138" s="51" t="s">
        <v>395</v>
      </c>
      <c r="C138" s="55">
        <v>2014293.72</v>
      </c>
      <c r="D138" s="57">
        <f t="shared" si="0"/>
        <v>2.9850171917231428E-2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102855</v>
      </c>
      <c r="D140" s="57">
        <f t="shared" si="0"/>
        <v>1.5242262844104178E-3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1911966.03</v>
      </c>
      <c r="D142" s="57">
        <f t="shared" si="0"/>
        <v>2.8333759932194232E-2</v>
      </c>
      <c r="E142" s="56"/>
    </row>
    <row r="143" spans="1:5" x14ac:dyDescent="0.2">
      <c r="A143" s="54">
        <v>5251</v>
      </c>
      <c r="B143" s="51" t="s">
        <v>399</v>
      </c>
      <c r="C143" s="55">
        <v>226674</v>
      </c>
      <c r="D143" s="57">
        <f t="shared" si="0"/>
        <v>3.3591217616299358E-3</v>
      </c>
      <c r="E143" s="56"/>
    </row>
    <row r="144" spans="1:5" x14ac:dyDescent="0.2">
      <c r="A144" s="54">
        <v>5252</v>
      </c>
      <c r="B144" s="51" t="s">
        <v>400</v>
      </c>
      <c r="C144" s="55">
        <v>1685292.03</v>
      </c>
      <c r="D144" s="57">
        <f t="shared" si="0"/>
        <v>2.4974638170564296E-2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240857.91</v>
      </c>
      <c r="D170" s="57">
        <f t="shared" si="1"/>
        <v>3.5693156115906748E-3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240857.91</v>
      </c>
      <c r="D171" s="57">
        <f t="shared" si="1"/>
        <v>3.5693156115906748E-3</v>
      </c>
      <c r="E171" s="56"/>
    </row>
    <row r="172" spans="1:5" x14ac:dyDescent="0.2">
      <c r="A172" s="54">
        <v>5411</v>
      </c>
      <c r="B172" s="51" t="s">
        <v>425</v>
      </c>
      <c r="C172" s="55">
        <v>240857.91</v>
      </c>
      <c r="D172" s="57">
        <f t="shared" si="1"/>
        <v>3.5693156115906748E-3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A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187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566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145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567</v>
      </c>
      <c r="B9" s="104" t="s">
        <v>147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569</v>
      </c>
      <c r="B12" s="104" t="s">
        <v>147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570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2" t="s">
        <v>659</v>
      </c>
      <c r="B1" s="172"/>
      <c r="C1" s="172"/>
      <c r="D1" s="27" t="s">
        <v>602</v>
      </c>
      <c r="E1" s="28">
        <v>2023</v>
      </c>
    </row>
    <row r="2" spans="1:5" ht="18.95" customHeight="1" x14ac:dyDescent="0.2">
      <c r="A2" s="172" t="s">
        <v>608</v>
      </c>
      <c r="B2" s="172"/>
      <c r="C2" s="172"/>
      <c r="D2" s="27" t="s">
        <v>603</v>
      </c>
      <c r="E2" s="28" t="s">
        <v>605</v>
      </c>
    </row>
    <row r="3" spans="1:5" ht="18.95" customHeight="1" x14ac:dyDescent="0.2">
      <c r="A3" s="172" t="s">
        <v>660</v>
      </c>
      <c r="B3" s="172"/>
      <c r="C3" s="172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22266596.239999998</v>
      </c>
    </row>
    <row r="9" spans="1:5" x14ac:dyDescent="0.2">
      <c r="A9" s="33">
        <v>3120</v>
      </c>
      <c r="B9" s="29" t="s">
        <v>464</v>
      </c>
      <c r="C9" s="34">
        <v>1052896.68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76439168.450000003</v>
      </c>
    </row>
    <row r="15" spans="1:5" x14ac:dyDescent="0.2">
      <c r="A15" s="33">
        <v>3220</v>
      </c>
      <c r="B15" s="29" t="s">
        <v>468</v>
      </c>
      <c r="C15" s="34">
        <v>258790827.43000001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67111.3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67111.3</v>
      </c>
    </row>
    <row r="29" spans="1:3" x14ac:dyDescent="0.2">
      <c r="A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172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4"/>
  <sheetViews>
    <sheetView topLeftCell="A61" workbookViewId="0">
      <selection activeCell="A124" sqref="A12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2" t="s">
        <v>659</v>
      </c>
      <c r="B1" s="172"/>
      <c r="C1" s="172"/>
      <c r="D1" s="27" t="s">
        <v>602</v>
      </c>
      <c r="E1" s="28">
        <v>2023</v>
      </c>
    </row>
    <row r="2" spans="1:5" s="35" customFormat="1" ht="18.95" customHeight="1" x14ac:dyDescent="0.25">
      <c r="A2" s="172" t="s">
        <v>609</v>
      </c>
      <c r="B2" s="172"/>
      <c r="C2" s="172"/>
      <c r="D2" s="27" t="s">
        <v>603</v>
      </c>
      <c r="E2" s="28" t="s">
        <v>605</v>
      </c>
    </row>
    <row r="3" spans="1:5" s="35" customFormat="1" ht="18.95" customHeight="1" x14ac:dyDescent="0.25">
      <c r="A3" s="172" t="s">
        <v>660</v>
      </c>
      <c r="B3" s="172"/>
      <c r="C3" s="172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15096727.82</v>
      </c>
      <c r="D9" s="34">
        <v>25503172.539999999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124559821.41</v>
      </c>
      <c r="D11" s="34">
        <v>80224261.209999993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624</v>
      </c>
      <c r="C15" s="135">
        <f>SUM(C8:C14)</f>
        <v>139656549.22999999</v>
      </c>
      <c r="D15" s="135">
        <f>SUM(D8:D14)</f>
        <v>105727433.75</v>
      </c>
    </row>
    <row r="18" spans="1:5" x14ac:dyDescent="0.2">
      <c r="A18" s="31" t="s">
        <v>175</v>
      </c>
      <c r="B18" s="31"/>
      <c r="C18" s="31"/>
      <c r="D18" s="31"/>
      <c r="E18" s="130"/>
    </row>
    <row r="19" spans="1:5" x14ac:dyDescent="0.2">
      <c r="A19" s="32" t="s">
        <v>143</v>
      </c>
      <c r="B19" s="32" t="s">
        <v>646</v>
      </c>
      <c r="C19" s="144" t="s">
        <v>645</v>
      </c>
      <c r="D19" s="144" t="s">
        <v>178</v>
      </c>
      <c r="E19" s="130"/>
    </row>
    <row r="20" spans="1:5" x14ac:dyDescent="0.2">
      <c r="A20" s="133">
        <v>1230</v>
      </c>
      <c r="B20" s="134" t="s">
        <v>227</v>
      </c>
      <c r="C20" s="135">
        <f>SUM(C21:C27)</f>
        <v>719836.69</v>
      </c>
      <c r="D20" s="135">
        <f>SUM(D21:D27)</f>
        <v>719836.69</v>
      </c>
      <c r="E20" s="130"/>
    </row>
    <row r="21" spans="1:5" x14ac:dyDescent="0.2">
      <c r="A21" s="33">
        <v>1231</v>
      </c>
      <c r="B21" s="29" t="s">
        <v>228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229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230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231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232</v>
      </c>
      <c r="C25" s="34">
        <v>719836.69</v>
      </c>
      <c r="D25" s="132">
        <v>719836.69</v>
      </c>
      <c r="E25" s="130"/>
    </row>
    <row r="26" spans="1:5" x14ac:dyDescent="0.2">
      <c r="A26" s="33">
        <v>1236</v>
      </c>
      <c r="B26" s="29" t="s">
        <v>233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234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235</v>
      </c>
      <c r="C28" s="135">
        <f>SUM(C29:C36)</f>
        <v>252017.41999999998</v>
      </c>
      <c r="D28" s="135">
        <f>SUM(D29:D36)</f>
        <v>252017.41999999998</v>
      </c>
      <c r="E28" s="130"/>
    </row>
    <row r="29" spans="1:5" x14ac:dyDescent="0.2">
      <c r="A29" s="33">
        <v>1241</v>
      </c>
      <c r="B29" s="29" t="s">
        <v>236</v>
      </c>
      <c r="C29" s="34">
        <v>136273.34</v>
      </c>
      <c r="D29" s="132">
        <v>136273.34</v>
      </c>
      <c r="E29" s="130"/>
    </row>
    <row r="30" spans="1:5" x14ac:dyDescent="0.2">
      <c r="A30" s="33">
        <v>1242</v>
      </c>
      <c r="B30" s="29" t="s">
        <v>237</v>
      </c>
      <c r="C30" s="34">
        <v>48299</v>
      </c>
      <c r="D30" s="132">
        <v>48299</v>
      </c>
      <c r="E30" s="130"/>
    </row>
    <row r="31" spans="1:5" x14ac:dyDescent="0.2">
      <c r="A31" s="33">
        <v>1243</v>
      </c>
      <c r="B31" s="29" t="s">
        <v>238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239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240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241</v>
      </c>
      <c r="C34" s="34">
        <v>67445.08</v>
      </c>
      <c r="D34" s="132">
        <v>67445.08</v>
      </c>
    </row>
    <row r="35" spans="1:5" x14ac:dyDescent="0.2">
      <c r="A35" s="33">
        <v>1247</v>
      </c>
      <c r="B35" s="29" t="s">
        <v>242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245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246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32">
        <v>0</v>
      </c>
    </row>
    <row r="43" spans="1:5" x14ac:dyDescent="0.2">
      <c r="B43" s="136" t="s">
        <v>625</v>
      </c>
      <c r="C43" s="135">
        <f>C20+C28+C37</f>
        <v>971854.10999999987</v>
      </c>
      <c r="D43" s="135">
        <f>D20+D28+D37</f>
        <v>971854.10999999987</v>
      </c>
    </row>
    <row r="44" spans="1:5" s="130" customFormat="1" x14ac:dyDescent="0.2"/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626</v>
      </c>
      <c r="C47" s="135">
        <v>76439168.450000003</v>
      </c>
      <c r="D47" s="135">
        <v>99327316.439999998</v>
      </c>
    </row>
    <row r="48" spans="1:5" x14ac:dyDescent="0.2">
      <c r="A48" s="131"/>
      <c r="B48" s="136" t="s">
        <v>614</v>
      </c>
      <c r="C48" s="135">
        <f>C51+C63+C91+C94+C49</f>
        <v>2359380.7200000002</v>
      </c>
      <c r="D48" s="135">
        <f>D51+D63+D91+D94+D49</f>
        <v>36808860.379999995</v>
      </c>
    </row>
    <row r="49" spans="1:4" s="130" customFormat="1" x14ac:dyDescent="0.2">
      <c r="A49" s="146">
        <v>5100</v>
      </c>
      <c r="B49" s="147" t="s">
        <v>358</v>
      </c>
      <c r="C49" s="148">
        <f>SUM(C50:C50)</f>
        <v>0</v>
      </c>
      <c r="D49" s="148">
        <f>SUM(D50:D50)</f>
        <v>0</v>
      </c>
    </row>
    <row r="50" spans="1:4" s="130" customFormat="1" x14ac:dyDescent="0.2">
      <c r="A50" s="149">
        <v>5130</v>
      </c>
      <c r="B50" s="150" t="s">
        <v>647</v>
      </c>
      <c r="C50" s="151">
        <v>0</v>
      </c>
      <c r="D50" s="151">
        <v>0</v>
      </c>
    </row>
    <row r="51" spans="1:4" x14ac:dyDescent="0.2">
      <c r="A51" s="133">
        <v>5400</v>
      </c>
      <c r="B51" s="134" t="s">
        <v>423</v>
      </c>
      <c r="C51" s="135">
        <f>C52+C54+C56+C58+C60</f>
        <v>240857.91</v>
      </c>
      <c r="D51" s="135">
        <f>D52+D54+D56+D58+D60</f>
        <v>800272.11</v>
      </c>
    </row>
    <row r="52" spans="1:4" x14ac:dyDescent="0.2">
      <c r="A52" s="131">
        <v>5410</v>
      </c>
      <c r="B52" s="130" t="s">
        <v>615</v>
      </c>
      <c r="C52" s="132">
        <f>C53</f>
        <v>240857.91</v>
      </c>
      <c r="D52" s="132">
        <f>D53</f>
        <v>800272.11</v>
      </c>
    </row>
    <row r="53" spans="1:4" x14ac:dyDescent="0.2">
      <c r="A53" s="131">
        <v>5411</v>
      </c>
      <c r="B53" s="130" t="s">
        <v>425</v>
      </c>
      <c r="C53" s="132">
        <v>240857.91</v>
      </c>
      <c r="D53" s="132">
        <v>800272.11</v>
      </c>
    </row>
    <row r="54" spans="1:4" x14ac:dyDescent="0.2">
      <c r="A54" s="131">
        <v>5420</v>
      </c>
      <c r="B54" s="130" t="s">
        <v>616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428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617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431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618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618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619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435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436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437</v>
      </c>
      <c r="C63" s="135">
        <f>C64+C73+C76+C82</f>
        <v>0</v>
      </c>
      <c r="D63" s="135">
        <f>D64+D73+D76+D82</f>
        <v>7057031.79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7057031.79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7046529.1799999997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10502.61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25075124.899999999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25075124.899999999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25075124.899999999</v>
      </c>
    </row>
    <row r="94" spans="1:4" x14ac:dyDescent="0.2">
      <c r="A94" s="133">
        <v>2110</v>
      </c>
      <c r="B94" s="139" t="s">
        <v>627</v>
      </c>
      <c r="C94" s="135">
        <f>SUM(C95:C99)</f>
        <v>2118522.81</v>
      </c>
      <c r="D94" s="135">
        <f>SUM(D95:D99)</f>
        <v>3876431.58</v>
      </c>
    </row>
    <row r="95" spans="1:4" x14ac:dyDescent="0.2">
      <c r="A95" s="131">
        <v>2111</v>
      </c>
      <c r="B95" s="130" t="s">
        <v>628</v>
      </c>
      <c r="C95" s="132">
        <v>1155610.49</v>
      </c>
      <c r="D95" s="132">
        <v>1638944.6</v>
      </c>
    </row>
    <row r="96" spans="1:4" x14ac:dyDescent="0.2">
      <c r="A96" s="131">
        <v>2112</v>
      </c>
      <c r="B96" s="130" t="s">
        <v>629</v>
      </c>
      <c r="C96" s="132">
        <v>535133.87</v>
      </c>
      <c r="D96" s="132">
        <v>139872.01999999999</v>
      </c>
    </row>
    <row r="97" spans="1:4" x14ac:dyDescent="0.2">
      <c r="A97" s="131">
        <v>2112</v>
      </c>
      <c r="B97" s="130" t="s">
        <v>630</v>
      </c>
      <c r="C97" s="132">
        <v>427778.45</v>
      </c>
      <c r="D97" s="132">
        <v>2097614.96</v>
      </c>
    </row>
    <row r="98" spans="1:4" x14ac:dyDescent="0.2">
      <c r="A98" s="131">
        <v>2115</v>
      </c>
      <c r="B98" s="130" t="s">
        <v>631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632</v>
      </c>
      <c r="C99" s="132">
        <v>0</v>
      </c>
      <c r="D99" s="132">
        <v>0</v>
      </c>
    </row>
    <row r="100" spans="1:4" x14ac:dyDescent="0.2">
      <c r="A100" s="131"/>
      <c r="B100" s="136" t="s">
        <v>633</v>
      </c>
      <c r="C100" s="135">
        <f>+C101</f>
        <v>0</v>
      </c>
      <c r="D100" s="135">
        <f>+D101</f>
        <v>0</v>
      </c>
    </row>
    <row r="101" spans="1:4" s="130" customFormat="1" x14ac:dyDescent="0.2">
      <c r="A101" s="146">
        <v>3100</v>
      </c>
      <c r="B101" s="152" t="s">
        <v>648</v>
      </c>
      <c r="C101" s="153">
        <f>SUM(C102:C105)</f>
        <v>0</v>
      </c>
      <c r="D101" s="153">
        <f>SUM(D102:D105)</f>
        <v>0</v>
      </c>
    </row>
    <row r="102" spans="1:4" s="130" customFormat="1" x14ac:dyDescent="0.2">
      <c r="A102" s="149"/>
      <c r="B102" s="154" t="s">
        <v>649</v>
      </c>
      <c r="C102" s="155">
        <v>0</v>
      </c>
      <c r="D102" s="155">
        <v>0</v>
      </c>
    </row>
    <row r="103" spans="1:4" s="130" customFormat="1" x14ac:dyDescent="0.2">
      <c r="A103" s="149"/>
      <c r="B103" s="154" t="s">
        <v>650</v>
      </c>
      <c r="C103" s="155">
        <v>0</v>
      </c>
      <c r="D103" s="155">
        <v>0</v>
      </c>
    </row>
    <row r="104" spans="1:4" s="130" customFormat="1" x14ac:dyDescent="0.2">
      <c r="A104" s="149"/>
      <c r="B104" s="154" t="s">
        <v>651</v>
      </c>
      <c r="C104" s="155">
        <v>0</v>
      </c>
      <c r="D104" s="155">
        <v>0</v>
      </c>
    </row>
    <row r="105" spans="1:4" s="130" customFormat="1" x14ac:dyDescent="0.2">
      <c r="A105" s="149"/>
      <c r="B105" s="154" t="s">
        <v>652</v>
      </c>
      <c r="C105" s="155">
        <v>0</v>
      </c>
      <c r="D105" s="155">
        <v>0</v>
      </c>
    </row>
    <row r="106" spans="1:4" s="130" customFormat="1" x14ac:dyDescent="0.2">
      <c r="A106" s="149"/>
      <c r="B106" s="157" t="s">
        <v>653</v>
      </c>
      <c r="C106" s="148">
        <f>+C107</f>
        <v>0</v>
      </c>
      <c r="D106" s="148">
        <f>+D107</f>
        <v>0</v>
      </c>
    </row>
    <row r="107" spans="1:4" s="130" customFormat="1" x14ac:dyDescent="0.2">
      <c r="A107" s="146">
        <v>1270</v>
      </c>
      <c r="B107" s="156" t="s">
        <v>251</v>
      </c>
      <c r="C107" s="153">
        <f>+C108</f>
        <v>0</v>
      </c>
      <c r="D107" s="153">
        <f>+D108</f>
        <v>0</v>
      </c>
    </row>
    <row r="108" spans="1:4" s="130" customFormat="1" x14ac:dyDescent="0.2">
      <c r="A108" s="149">
        <v>1273</v>
      </c>
      <c r="B108" s="150" t="s">
        <v>654</v>
      </c>
      <c r="C108" s="155">
        <v>0</v>
      </c>
      <c r="D108" s="155">
        <v>0</v>
      </c>
    </row>
    <row r="109" spans="1:4" s="130" customFormat="1" x14ac:dyDescent="0.2">
      <c r="A109" s="149"/>
      <c r="B109" s="157" t="s">
        <v>655</v>
      </c>
      <c r="C109" s="148">
        <f>+C110+C112</f>
        <v>0</v>
      </c>
      <c r="D109" s="148">
        <f>+D110+D112</f>
        <v>0</v>
      </c>
    </row>
    <row r="110" spans="1:4" s="130" customFormat="1" x14ac:dyDescent="0.2">
      <c r="A110" s="146">
        <v>4300</v>
      </c>
      <c r="B110" s="152" t="s">
        <v>656</v>
      </c>
      <c r="C110" s="153">
        <f>+C111</f>
        <v>0</v>
      </c>
      <c r="D110" s="158">
        <f>+D111</f>
        <v>0</v>
      </c>
    </row>
    <row r="111" spans="1:4" s="130" customFormat="1" x14ac:dyDescent="0.2">
      <c r="A111" s="149">
        <v>4399</v>
      </c>
      <c r="B111" s="154" t="s">
        <v>351</v>
      </c>
      <c r="C111" s="155">
        <v>0</v>
      </c>
      <c r="D111" s="155">
        <v>0</v>
      </c>
    </row>
    <row r="112" spans="1:4" x14ac:dyDescent="0.2">
      <c r="A112" s="133">
        <v>1120</v>
      </c>
      <c r="B112" s="140" t="s">
        <v>634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635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636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637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638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639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640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641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642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643</v>
      </c>
      <c r="C121" s="132">
        <v>0</v>
      </c>
      <c r="D121" s="132">
        <v>0</v>
      </c>
    </row>
    <row r="122" spans="1:4" x14ac:dyDescent="0.2">
      <c r="A122" s="131"/>
      <c r="B122" s="143" t="s">
        <v>644</v>
      </c>
      <c r="C122" s="135">
        <f>C47+C48+C100-C106-C109</f>
        <v>78798549.170000002</v>
      </c>
      <c r="D122" s="135">
        <f>D47+D48+D100-D106-D109</f>
        <v>136136176.81999999</v>
      </c>
    </row>
    <row r="124" spans="1:4" x14ac:dyDescent="0.2">
      <c r="A124" s="13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148</v>
      </c>
    </row>
    <row r="7" spans="1:2" ht="14.1" customHeight="1" x14ac:dyDescent="0.2">
      <c r="B7" s="102" t="s">
        <v>149</v>
      </c>
    </row>
    <row r="8" spans="1:2" ht="14.1" customHeight="1" x14ac:dyDescent="0.2"/>
    <row r="9" spans="1:2" x14ac:dyDescent="0.2">
      <c r="A9" s="112" t="s">
        <v>29</v>
      </c>
      <c r="B9" s="104" t="s">
        <v>586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192</v>
      </c>
    </row>
    <row r="12" spans="1:2" ht="15" customHeight="1" x14ac:dyDescent="0.2"/>
    <row r="13" spans="1:2" x14ac:dyDescent="0.2">
      <c r="A13" s="112" t="s">
        <v>76</v>
      </c>
      <c r="B13" s="102" t="s">
        <v>587</v>
      </c>
    </row>
    <row r="14" spans="1:2" ht="15" customHeight="1" x14ac:dyDescent="0.2">
      <c r="B14" s="102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2023-04-28T19:19:47Z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