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14505" windowHeight="124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4" l="1"/>
  <c r="F72" i="4"/>
  <c r="E72" i="4"/>
  <c r="D72" i="4"/>
  <c r="C72" i="4"/>
  <c r="B72" i="4"/>
  <c r="G70" i="4"/>
  <c r="D70" i="4"/>
  <c r="D69" i="4"/>
  <c r="G69" i="4" s="1"/>
  <c r="D68" i="4"/>
  <c r="G68" i="4" s="1"/>
  <c r="D67" i="4"/>
  <c r="G67" i="4" s="1"/>
  <c r="D40" i="5"/>
  <c r="G40" i="5" s="1"/>
  <c r="D39" i="5"/>
  <c r="G39" i="5" s="1"/>
  <c r="D38" i="5"/>
  <c r="G38" i="5" s="1"/>
  <c r="D37" i="5"/>
  <c r="G37" i="5" s="1"/>
  <c r="F36" i="5"/>
  <c r="E36" i="5"/>
  <c r="D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G6" i="5" s="1"/>
  <c r="F6" i="5"/>
  <c r="E6" i="5"/>
  <c r="D6" i="5"/>
  <c r="C6" i="5"/>
  <c r="B6" i="5"/>
  <c r="D92" i="4"/>
  <c r="G92" i="4" s="1"/>
  <c r="D90" i="4"/>
  <c r="G90" i="4" s="1"/>
  <c r="D88" i="4"/>
  <c r="G88" i="4" s="1"/>
  <c r="D86" i="4"/>
  <c r="G86" i="4" s="1"/>
  <c r="D84" i="4"/>
  <c r="G84" i="4" s="1"/>
  <c r="D82" i="4"/>
  <c r="G82" i="4" s="1"/>
  <c r="G80" i="4"/>
  <c r="D80" i="4"/>
  <c r="D56" i="4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6" i="8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D76" i="6"/>
  <c r="G76" i="6" s="1"/>
  <c r="D75" i="6"/>
  <c r="G75" i="6" s="1"/>
  <c r="G74" i="6"/>
  <c r="D74" i="6"/>
  <c r="D73" i="6"/>
  <c r="G73" i="6" s="1"/>
  <c r="D72" i="6"/>
  <c r="G72" i="6" s="1"/>
  <c r="D71" i="6"/>
  <c r="G71" i="6" s="1"/>
  <c r="G70" i="6"/>
  <c r="D70" i="6"/>
  <c r="F69" i="6"/>
  <c r="E69" i="6"/>
  <c r="C69" i="6"/>
  <c r="B69" i="6"/>
  <c r="D68" i="6"/>
  <c r="G68" i="6" s="1"/>
  <c r="D67" i="6"/>
  <c r="G67" i="6" s="1"/>
  <c r="D66" i="6"/>
  <c r="G66" i="6" s="1"/>
  <c r="F65" i="6"/>
  <c r="E65" i="6"/>
  <c r="C65" i="6"/>
  <c r="B65" i="6"/>
  <c r="D65" i="6" s="1"/>
  <c r="D64" i="6"/>
  <c r="G64" i="6" s="1"/>
  <c r="D63" i="6"/>
  <c r="G63" i="6" s="1"/>
  <c r="G62" i="6"/>
  <c r="D62" i="6"/>
  <c r="D61" i="6"/>
  <c r="G61" i="6" s="1"/>
  <c r="D60" i="6"/>
  <c r="G60" i="6" s="1"/>
  <c r="D59" i="6"/>
  <c r="G59" i="6" s="1"/>
  <c r="G58" i="6"/>
  <c r="D58" i="6"/>
  <c r="F57" i="6"/>
  <c r="E57" i="6"/>
  <c r="C57" i="6"/>
  <c r="B57" i="6"/>
  <c r="D56" i="6"/>
  <c r="G56" i="6" s="1"/>
  <c r="D55" i="6"/>
  <c r="G55" i="6" s="1"/>
  <c r="D54" i="6"/>
  <c r="G54" i="6" s="1"/>
  <c r="F53" i="6"/>
  <c r="E53" i="6"/>
  <c r="C53" i="6"/>
  <c r="B53" i="6"/>
  <c r="D53" i="6" s="1"/>
  <c r="D52" i="6"/>
  <c r="G52" i="6" s="1"/>
  <c r="D51" i="6"/>
  <c r="G51" i="6" s="1"/>
  <c r="G50" i="6"/>
  <c r="D50" i="6"/>
  <c r="D49" i="6"/>
  <c r="G49" i="6" s="1"/>
  <c r="D48" i="6"/>
  <c r="G48" i="6" s="1"/>
  <c r="D47" i="6"/>
  <c r="G47" i="6" s="1"/>
  <c r="G46" i="6"/>
  <c r="D46" i="6"/>
  <c r="D45" i="6"/>
  <c r="G45" i="6" s="1"/>
  <c r="D44" i="6"/>
  <c r="G44" i="6" s="1"/>
  <c r="F43" i="6"/>
  <c r="E43" i="6"/>
  <c r="C43" i="6"/>
  <c r="B43" i="6"/>
  <c r="D43" i="6" s="1"/>
  <c r="G43" i="6" s="1"/>
  <c r="D42" i="6"/>
  <c r="G42" i="6" s="1"/>
  <c r="D41" i="6"/>
  <c r="G41" i="6" s="1"/>
  <c r="G40" i="6"/>
  <c r="D40" i="6"/>
  <c r="D39" i="6"/>
  <c r="G39" i="6" s="1"/>
  <c r="D38" i="6"/>
  <c r="G38" i="6" s="1"/>
  <c r="D37" i="6"/>
  <c r="G37" i="6" s="1"/>
  <c r="G36" i="6"/>
  <c r="D36" i="6"/>
  <c r="D35" i="6"/>
  <c r="G35" i="6" s="1"/>
  <c r="D34" i="6"/>
  <c r="G34" i="6" s="1"/>
  <c r="F33" i="6"/>
  <c r="E33" i="6"/>
  <c r="C33" i="6"/>
  <c r="B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G26" i="6"/>
  <c r="D26" i="6"/>
  <c r="D25" i="6"/>
  <c r="G25" i="6" s="1"/>
  <c r="D24" i="6"/>
  <c r="G24" i="6" s="1"/>
  <c r="F23" i="6"/>
  <c r="E23" i="6"/>
  <c r="C23" i="6"/>
  <c r="B23" i="6"/>
  <c r="D23" i="6" s="1"/>
  <c r="D22" i="6"/>
  <c r="G22" i="6" s="1"/>
  <c r="D21" i="6"/>
  <c r="G21" i="6" s="1"/>
  <c r="G20" i="6"/>
  <c r="D20" i="6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3" i="6" s="1"/>
  <c r="D12" i="6"/>
  <c r="G12" i="6" s="1"/>
  <c r="D11" i="6"/>
  <c r="G11" i="6" s="1"/>
  <c r="G10" i="6"/>
  <c r="D10" i="6"/>
  <c r="D9" i="6"/>
  <c r="G9" i="6" s="1"/>
  <c r="D8" i="6"/>
  <c r="G8" i="6" s="1"/>
  <c r="D7" i="6"/>
  <c r="G7" i="6" s="1"/>
  <c r="G6" i="6"/>
  <c r="D6" i="6"/>
  <c r="F5" i="6"/>
  <c r="F77" i="6" s="1"/>
  <c r="E5" i="6"/>
  <c r="C5" i="6"/>
  <c r="C77" i="6" s="1"/>
  <c r="B5" i="6"/>
  <c r="G13" i="6" l="1"/>
  <c r="G53" i="6"/>
  <c r="G65" i="6"/>
  <c r="D5" i="6"/>
  <c r="D57" i="6"/>
  <c r="G57" i="6" s="1"/>
  <c r="D69" i="6"/>
  <c r="G69" i="6" s="1"/>
  <c r="G23" i="6"/>
  <c r="E77" i="6"/>
  <c r="G36" i="5"/>
  <c r="G27" i="5"/>
  <c r="G25" i="5" s="1"/>
  <c r="G18" i="5"/>
  <c r="G16" i="5" s="1"/>
  <c r="G16" i="8"/>
  <c r="D16" i="8"/>
  <c r="G5" i="6"/>
  <c r="G77" i="6" s="1"/>
  <c r="B77" i="6"/>
  <c r="D77" i="6" l="1"/>
</calcChain>
</file>

<file path=xl/sharedStrings.xml><?xml version="1.0" encoding="utf-8"?>
<sst xmlns="http://schemas.openxmlformats.org/spreadsheetml/2006/main" count="246" uniqueCount="185">
  <si>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</si>
  <si>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</si>
  <si>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</si>
  <si>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</si>
  <si>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</si>
  <si>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</si>
  <si>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</si>
  <si>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</si>
  <si>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</si>
  <si>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</si>
  <si>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</si>
  <si>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</si>
  <si>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</si>
  <si>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</si>
  <si>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</si>
  <si>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</si>
  <si>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</si>
  <si>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</si>
  <si>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</si>
  <si>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</si>
  <si>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</si>
  <si>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</si>
  <si>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</si>
  <si>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</si>
  <si>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</si>
  <si>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</si>
  <si>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</si>
  <si>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</si>
  <si>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</si>
  <si>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</si>
  <si>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</si>
  <si>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</si>
  <si>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</si>
  <si>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</si>
  <si>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</si>
  <si>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</si>
  <si>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</si>
  <si>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</si>
  <si>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</si>
  <si>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</si>
  <si>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</si>
  <si>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</si>
  <si>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</si>
  <si>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</si>
  <si>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</si>
  <si>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</si>
  <si>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</si>
  <si>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</si>
  <si>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</si>
  <si>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</si>
  <si>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</si>
  <si>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</si>
  <si>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</si>
  <si>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</si>
  <si>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</si>
  <si>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</si>
  <si>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</si>
  <si>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</si>
  <si>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</si>
  <si>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</si>
  <si>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</si>
  <si>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</si>
  <si>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</si>
  <si>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</si>
  <si>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</si>
  <si>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</si>
  <si>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</si>
  <si>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</si>
  <si>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</si>
  <si>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</si>
  <si>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</si>
  <si>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</si>
  <si>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</si>
  <si>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</si>
  <si>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</si>
  <si>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</si>
  <si>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</si>
  <si>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</si>
  <si>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</si>
  <si>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</si>
  <si>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</si>
  <si>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</si>
  <si>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</si>
  <si>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</si>
  <si>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</si>
  <si>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</si>
  <si>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</si>
  <si>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</si>
  <si>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</si>
  <si>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</si>
  <si>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</si>
  <si>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</si>
  <si>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</si>
  <si>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</si>
  <si>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</si>
  <si>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</si>
  <si>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</si>
  <si>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</si>
  <si>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</si>
  <si>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</si>
  <si>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</si>
  <si>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</si>
  <si>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</si>
  <si>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</si>
  <si>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</si>
  <si>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</si>
  <si>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</si>
  <si>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</si>
  <si>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</si>
  <si>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</si>
  <si>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</si>
  <si>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</si>
  <si>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</si>
  <si>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</si>
  <si>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</si>
  <si>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</si>
  <si>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</si>
  <si>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</si>
  <si>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</si>
  <si>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</si>
  <si>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</si>
  <si>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</si>
  <si>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</si>
  <si>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</si>
  <si>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</si>
  <si>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</si>
  <si>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</si>
  <si>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</si>
  <si>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31111M420010100 PRESIDENTE</t>
  </si>
  <si>
    <t>31111M420010200 SINDICO</t>
  </si>
  <si>
    <t>31111M420010300 REGIDORES</t>
  </si>
  <si>
    <t>31111M420020100 SECRETARIA DEL AYUNTAMIE</t>
  </si>
  <si>
    <t>31111M420020200 REGLAMENTOS Y FISCALIZAC</t>
  </si>
  <si>
    <t>31111M420020300 JURIDICO</t>
  </si>
  <si>
    <t>31111M420020400 JUZGADO ADMINISTRATIVO Y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</si>
  <si>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</si>
  <si>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</si>
  <si>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</si>
  <si>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</si>
  <si>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</si>
  <si>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</si>
  <si>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</si>
  <si>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</si>
  <si>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</si>
  <si>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</si>
  <si>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</si>
  <si>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</si>
  <si>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</si>
  <si>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</si>
  <si>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</si>
  <si>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</si>
  <si>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</si>
  <si>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</si>
  <si>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</si>
  <si>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</si>
  <si>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</si>
  <si>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</si>
  <si>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</si>
  <si>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</si>
  <si>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</si>
  <si>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</si>
  <si>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</si>
  <si>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</si>
  <si>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</si>
  <si>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</si>
  <si>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</si>
  <si>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</si>
  <si>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</si>
  <si>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</si>
  <si>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</t>
  </si>
  <si>
    <t>31111M420180200 UNIDAD DEPORTIVA</t>
  </si>
  <si>
    <t>31111M420180300 GIMNASIO</t>
  </si>
  <si>
    <t>31111M420190100 DESARROLLO INTEGRAL DE L</t>
  </si>
  <si>
    <t>31111M420200100 INSTITUTO MUNICIPAL DE L</t>
  </si>
  <si>
    <t>31111M420210100 INSTITUTO MUNICIPAL DE P</t>
  </si>
  <si>
    <t>31111M420220100 MATERIALES Y EQUIPO PESA</t>
  </si>
  <si>
    <t>31111M420900100 DESARROLLO INTEGRAL DE L</t>
  </si>
  <si>
    <t>31111M420900200 CASA DE LA CULTURA MUNIC</t>
  </si>
  <si>
    <t>Municipio de Valle de Santiago, Gto.
Estado Analítico del Ejercicio del Presupuesto de Egresos
Clasificación Administrativa
Del 1 de Enero al 31 de Marzo de 2023</t>
  </si>
  <si>
    <t>Municipio de Valle de Santiago, Gto.
Estado Analítico del Ejercicio del Presupuesto de Egresos
Clasificación Administrativa (Poderes)
Del 1 de Enero al 31 de Marzo de 2023</t>
  </si>
  <si>
    <t>Municipio de Valle de Santiago, Gto.
Estado Analítico del Ejercicio del Presupuesto de Egresos
Clasificación Administrativa (Sector Paraestatal)
Del 1 de Enero al 31 de Marzo de 2023</t>
  </si>
  <si>
    <t>Municipio de Valle de Santiago, Gto.
Estado Analítico del Ejercicio del Presupuesto de Egresos
Clasificación Funcional (Finalidad y Función)
Del 1 de Enero al 31 de Marzo de 2023</t>
  </si>
  <si>
    <t>Municipio de Valle de Santiago, Gto.
Estado Analítico del Ejercicio del Presupuesto de Egresos
Clasificación por Objeto del Gasto (Capítulo y Concepto)
Del 1 de Enero al 31 de Marzo de 2023</t>
  </si>
  <si>
    <t>Municipio de Valle de Santiago, Gto.
Estado Analítico del Ejercicio del Presupuesto de Egresos
Clasificación Económica (por Tipo de Gasto)
Del 1 de Enero al 31 de Marzo de 2023</t>
  </si>
  <si>
    <t>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</si>
</sst>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2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indent="1"/>
      <protection locked="0"/>
    </xf>
    <xf numFmtId="4" fontId="6" fillId="0" borderId="6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opLeftCell="A73" workbookViewId="0">
      <selection activeCell="F84" sqref="F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9" t="s">
        <v>182</v>
      </c>
      <c r="B1" s="49"/>
      <c r="C1" s="49"/>
      <c r="D1" s="49"/>
      <c r="E1" s="49"/>
      <c r="F1" s="49"/>
      <c r="G1" s="50"/>
    </row>
    <row r="2" spans="1:7" x14ac:dyDescent="0.2">
      <c r="A2" s="21"/>
      <c r="B2" s="24" t="s">
        <v>0</v>
      </c>
      <c r="C2" s="25"/>
      <c r="D2" s="25"/>
      <c r="E2" s="25"/>
      <c r="F2" s="26"/>
      <c r="G2" s="51" t="s">
        <v>7</v>
      </c>
    </row>
    <row r="3" spans="1:7" ht="24.95" customHeight="1" x14ac:dyDescent="0.2">
      <c r="A3" s="2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3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8" t="s">
        <v>10</v>
      </c>
      <c r="B5" s="39">
        <f>SUM(B6:B12)</f>
        <v>180754106</v>
      </c>
      <c r="C5" s="39">
        <f>SUM(C6:C12)</f>
        <v>-1450000</v>
      </c>
      <c r="D5" s="39">
        <f>B5+C5</f>
        <v>179304106</v>
      </c>
      <c r="E5" s="39">
        <f>SUM(E6:E12)</f>
        <v>35701439.460000001</v>
      </c>
      <c r="F5" s="39">
        <f>SUM(F6:F12)</f>
        <v>34545828.969999999</v>
      </c>
      <c r="G5" s="39">
        <f>D5-E5</f>
        <v>143602666.53999999</v>
      </c>
    </row>
    <row r="6" spans="1:7" x14ac:dyDescent="0.2">
      <c r="A6" s="35" t="s">
        <v>11</v>
      </c>
      <c r="B6" s="40">
        <v>119705968</v>
      </c>
      <c r="C6" s="40">
        <v>0</v>
      </c>
      <c r="D6" s="40">
        <f t="shared" ref="D6:D69" si="0">B6+C6</f>
        <v>119705968</v>
      </c>
      <c r="E6" s="40">
        <v>26784428.120000001</v>
      </c>
      <c r="F6" s="40">
        <v>26779638.559999999</v>
      </c>
      <c r="G6" s="40">
        <f t="shared" ref="G6:G69" si="1">D6-E6</f>
        <v>92921539.879999995</v>
      </c>
    </row>
    <row r="7" spans="1:7" x14ac:dyDescent="0.2">
      <c r="A7" s="35" t="s">
        <v>12</v>
      </c>
      <c r="B7" s="40">
        <v>1500000</v>
      </c>
      <c r="C7" s="40">
        <v>350000</v>
      </c>
      <c r="D7" s="40">
        <f t="shared" si="0"/>
        <v>1850000</v>
      </c>
      <c r="E7" s="40">
        <v>642298.78</v>
      </c>
      <c r="F7" s="40">
        <v>642007.55000000005</v>
      </c>
      <c r="G7" s="40">
        <f t="shared" si="1"/>
        <v>1207701.22</v>
      </c>
    </row>
    <row r="8" spans="1:7" x14ac:dyDescent="0.2">
      <c r="A8" s="35" t="s">
        <v>13</v>
      </c>
      <c r="B8" s="40">
        <v>24579006</v>
      </c>
      <c r="C8" s="40">
        <v>0</v>
      </c>
      <c r="D8" s="40">
        <f t="shared" si="0"/>
        <v>24579006</v>
      </c>
      <c r="E8" s="40">
        <v>816159.72</v>
      </c>
      <c r="F8" s="40">
        <v>683536.72</v>
      </c>
      <c r="G8" s="40">
        <f t="shared" si="1"/>
        <v>23762846.280000001</v>
      </c>
    </row>
    <row r="9" spans="1:7" x14ac:dyDescent="0.2">
      <c r="A9" s="35" t="s">
        <v>14</v>
      </c>
      <c r="B9" s="40">
        <v>12800000</v>
      </c>
      <c r="C9" s="40">
        <v>-1800000</v>
      </c>
      <c r="D9" s="40">
        <f t="shared" si="0"/>
        <v>11000000</v>
      </c>
      <c r="E9" s="40">
        <v>2601930.62</v>
      </c>
      <c r="F9" s="40">
        <v>1847456.17</v>
      </c>
      <c r="G9" s="40">
        <f t="shared" si="1"/>
        <v>8398069.379999999</v>
      </c>
    </row>
    <row r="10" spans="1:7" x14ac:dyDescent="0.2">
      <c r="A10" s="35" t="s">
        <v>15</v>
      </c>
      <c r="B10" s="40">
        <v>22169132</v>
      </c>
      <c r="C10" s="40">
        <v>0</v>
      </c>
      <c r="D10" s="40">
        <f t="shared" si="0"/>
        <v>22169132</v>
      </c>
      <c r="E10" s="40">
        <v>4856622.22</v>
      </c>
      <c r="F10" s="40">
        <v>4593189.97</v>
      </c>
      <c r="G10" s="40">
        <f t="shared" si="1"/>
        <v>17312509.780000001</v>
      </c>
    </row>
    <row r="11" spans="1:7" x14ac:dyDescent="0.2">
      <c r="A11" s="35" t="s">
        <v>16</v>
      </c>
      <c r="B11" s="40">
        <v>0</v>
      </c>
      <c r="C11" s="40">
        <v>0</v>
      </c>
      <c r="D11" s="40">
        <f t="shared" si="0"/>
        <v>0</v>
      </c>
      <c r="E11" s="40">
        <v>0</v>
      </c>
      <c r="F11" s="40">
        <v>0</v>
      </c>
      <c r="G11" s="40">
        <f t="shared" si="1"/>
        <v>0</v>
      </c>
    </row>
    <row r="12" spans="1:7" x14ac:dyDescent="0.2">
      <c r="A12" s="35" t="s">
        <v>17</v>
      </c>
      <c r="B12" s="40">
        <v>0</v>
      </c>
      <c r="C12" s="40">
        <v>0</v>
      </c>
      <c r="D12" s="40">
        <f t="shared" si="0"/>
        <v>0</v>
      </c>
      <c r="E12" s="40">
        <v>0</v>
      </c>
      <c r="F12" s="40">
        <v>0</v>
      </c>
      <c r="G12" s="40">
        <f t="shared" si="1"/>
        <v>0</v>
      </c>
    </row>
    <row r="13" spans="1:7" x14ac:dyDescent="0.2">
      <c r="A13" s="38" t="s">
        <v>125</v>
      </c>
      <c r="B13" s="41">
        <f>SUM(B14:B22)</f>
        <v>58995062</v>
      </c>
      <c r="C13" s="41">
        <f>SUM(C14:C22)</f>
        <v>4709192.45</v>
      </c>
      <c r="D13" s="41">
        <f t="shared" si="0"/>
        <v>63704254.450000003</v>
      </c>
      <c r="E13" s="41">
        <f>SUM(E14:E22)</f>
        <v>13487756.800000001</v>
      </c>
      <c r="F13" s="41">
        <f>SUM(F14:F22)</f>
        <v>12952622.93</v>
      </c>
      <c r="G13" s="41">
        <f t="shared" si="1"/>
        <v>50216497.650000006</v>
      </c>
    </row>
    <row r="14" spans="1:7" x14ac:dyDescent="0.2">
      <c r="A14" s="35" t="s">
        <v>18</v>
      </c>
      <c r="B14" s="40">
        <v>4446000</v>
      </c>
      <c r="C14" s="40">
        <v>169000</v>
      </c>
      <c r="D14" s="40">
        <f t="shared" si="0"/>
        <v>4615000</v>
      </c>
      <c r="E14" s="40">
        <v>1273488.04</v>
      </c>
      <c r="F14" s="40">
        <v>1273488.04</v>
      </c>
      <c r="G14" s="40">
        <f t="shared" si="1"/>
        <v>3341511.96</v>
      </c>
    </row>
    <row r="15" spans="1:7" x14ac:dyDescent="0.2">
      <c r="A15" s="35" t="s">
        <v>19</v>
      </c>
      <c r="B15" s="40">
        <v>1104000</v>
      </c>
      <c r="C15" s="40">
        <v>59000</v>
      </c>
      <c r="D15" s="40">
        <f t="shared" si="0"/>
        <v>1163000</v>
      </c>
      <c r="E15" s="40">
        <v>142709.04</v>
      </c>
      <c r="F15" s="40">
        <v>142709.04</v>
      </c>
      <c r="G15" s="40">
        <f t="shared" si="1"/>
        <v>1020290.96</v>
      </c>
    </row>
    <row r="16" spans="1:7" x14ac:dyDescent="0.2">
      <c r="A16" s="35" t="s">
        <v>20</v>
      </c>
      <c r="B16" s="40">
        <v>12062</v>
      </c>
      <c r="C16" s="40">
        <v>0</v>
      </c>
      <c r="D16" s="40">
        <f t="shared" si="0"/>
        <v>12062</v>
      </c>
      <c r="E16" s="40">
        <v>0</v>
      </c>
      <c r="F16" s="40">
        <v>0</v>
      </c>
      <c r="G16" s="40">
        <f t="shared" si="1"/>
        <v>12062</v>
      </c>
    </row>
    <row r="17" spans="1:7" x14ac:dyDescent="0.2">
      <c r="A17" s="35" t="s">
        <v>21</v>
      </c>
      <c r="B17" s="40">
        <v>30414000</v>
      </c>
      <c r="C17" s="40">
        <v>754000</v>
      </c>
      <c r="D17" s="40">
        <f t="shared" si="0"/>
        <v>31168000</v>
      </c>
      <c r="E17" s="40">
        <v>7377662.9299999997</v>
      </c>
      <c r="F17" s="40">
        <v>7231502.9299999997</v>
      </c>
      <c r="G17" s="40">
        <f t="shared" si="1"/>
        <v>23790337.07</v>
      </c>
    </row>
    <row r="18" spans="1:7" x14ac:dyDescent="0.2">
      <c r="A18" s="35" t="s">
        <v>22</v>
      </c>
      <c r="B18" s="40">
        <v>1133000</v>
      </c>
      <c r="C18" s="40">
        <v>111000</v>
      </c>
      <c r="D18" s="40">
        <f t="shared" si="0"/>
        <v>1244000</v>
      </c>
      <c r="E18" s="40">
        <v>62925.72</v>
      </c>
      <c r="F18" s="40">
        <v>54033.72</v>
      </c>
      <c r="G18" s="40">
        <f t="shared" si="1"/>
        <v>1181074.28</v>
      </c>
    </row>
    <row r="19" spans="1:7" x14ac:dyDescent="0.2">
      <c r="A19" s="35" t="s">
        <v>23</v>
      </c>
      <c r="B19" s="40">
        <v>15451000</v>
      </c>
      <c r="C19" s="40">
        <v>1008000</v>
      </c>
      <c r="D19" s="40">
        <f t="shared" si="0"/>
        <v>16459000</v>
      </c>
      <c r="E19" s="40">
        <v>3641266.23</v>
      </c>
      <c r="F19" s="40">
        <v>3545963.01</v>
      </c>
      <c r="G19" s="40">
        <f t="shared" si="1"/>
        <v>12817733.77</v>
      </c>
    </row>
    <row r="20" spans="1:7" x14ac:dyDescent="0.2">
      <c r="A20" s="35" t="s">
        <v>24</v>
      </c>
      <c r="B20" s="40">
        <v>2298000</v>
      </c>
      <c r="C20" s="40">
        <v>983704.45</v>
      </c>
      <c r="D20" s="40">
        <f t="shared" si="0"/>
        <v>3281704.45</v>
      </c>
      <c r="E20" s="40">
        <v>17226.689999999999</v>
      </c>
      <c r="F20" s="40">
        <v>17226.689999999999</v>
      </c>
      <c r="G20" s="40">
        <f t="shared" si="1"/>
        <v>3264477.7600000002</v>
      </c>
    </row>
    <row r="21" spans="1:7" x14ac:dyDescent="0.2">
      <c r="A21" s="35" t="s">
        <v>25</v>
      </c>
      <c r="B21" s="40">
        <v>50000</v>
      </c>
      <c r="C21" s="40">
        <v>100000</v>
      </c>
      <c r="D21" s="40">
        <f t="shared" si="0"/>
        <v>150000</v>
      </c>
      <c r="E21" s="40">
        <v>0</v>
      </c>
      <c r="F21" s="40">
        <v>0</v>
      </c>
      <c r="G21" s="40">
        <f t="shared" si="1"/>
        <v>150000</v>
      </c>
    </row>
    <row r="22" spans="1:7" x14ac:dyDescent="0.2">
      <c r="A22" s="35" t="s">
        <v>26</v>
      </c>
      <c r="B22" s="40">
        <v>4087000</v>
      </c>
      <c r="C22" s="40">
        <v>1524488</v>
      </c>
      <c r="D22" s="40">
        <f t="shared" si="0"/>
        <v>5611488</v>
      </c>
      <c r="E22" s="40">
        <v>972478.15</v>
      </c>
      <c r="F22" s="40">
        <v>687699.5</v>
      </c>
      <c r="G22" s="40">
        <f t="shared" si="1"/>
        <v>4639009.8499999996</v>
      </c>
    </row>
    <row r="23" spans="1:7" x14ac:dyDescent="0.2">
      <c r="A23" s="38" t="s">
        <v>27</v>
      </c>
      <c r="B23" s="41">
        <f>SUM(B24:B32)</f>
        <v>52779667.159999996</v>
      </c>
      <c r="C23" s="41">
        <f>SUM(C24:C32)</f>
        <v>11716165.280000001</v>
      </c>
      <c r="D23" s="41">
        <f t="shared" si="0"/>
        <v>64495832.439999998</v>
      </c>
      <c r="E23" s="41">
        <f>SUM(E24:E32)</f>
        <v>8629826.5599999987</v>
      </c>
      <c r="F23" s="41">
        <f>SUM(F24:F32)</f>
        <v>8202048.1099999994</v>
      </c>
      <c r="G23" s="41">
        <f t="shared" si="1"/>
        <v>55866005.879999995</v>
      </c>
    </row>
    <row r="24" spans="1:7" x14ac:dyDescent="0.2">
      <c r="A24" s="35" t="s">
        <v>28</v>
      </c>
      <c r="B24" s="40">
        <v>17986000</v>
      </c>
      <c r="C24" s="40">
        <v>-100000</v>
      </c>
      <c r="D24" s="40">
        <f t="shared" si="0"/>
        <v>17886000</v>
      </c>
      <c r="E24" s="40">
        <v>2926445.16</v>
      </c>
      <c r="F24" s="40">
        <v>2926445.16</v>
      </c>
      <c r="G24" s="40">
        <f t="shared" si="1"/>
        <v>14959554.84</v>
      </c>
    </row>
    <row r="25" spans="1:7" x14ac:dyDescent="0.2">
      <c r="A25" s="35" t="s">
        <v>29</v>
      </c>
      <c r="B25" s="40">
        <v>1280000</v>
      </c>
      <c r="C25" s="40">
        <v>370000</v>
      </c>
      <c r="D25" s="40">
        <f t="shared" si="0"/>
        <v>1650000</v>
      </c>
      <c r="E25" s="40">
        <v>204505.86</v>
      </c>
      <c r="F25" s="40">
        <v>204505.86</v>
      </c>
      <c r="G25" s="40">
        <f t="shared" si="1"/>
        <v>1445494.1400000001</v>
      </c>
    </row>
    <row r="26" spans="1:7" x14ac:dyDescent="0.2">
      <c r="A26" s="35" t="s">
        <v>30</v>
      </c>
      <c r="B26" s="40">
        <v>7182000</v>
      </c>
      <c r="C26" s="40">
        <v>6351165.2800000003</v>
      </c>
      <c r="D26" s="40">
        <f t="shared" si="0"/>
        <v>13533165.280000001</v>
      </c>
      <c r="E26" s="40">
        <v>452618.94</v>
      </c>
      <c r="F26" s="40">
        <v>450226.09</v>
      </c>
      <c r="G26" s="40">
        <f t="shared" si="1"/>
        <v>13080546.340000002</v>
      </c>
    </row>
    <row r="27" spans="1:7" x14ac:dyDescent="0.2">
      <c r="A27" s="35" t="s">
        <v>31</v>
      </c>
      <c r="B27" s="40">
        <v>3334969</v>
      </c>
      <c r="C27" s="40">
        <v>267000</v>
      </c>
      <c r="D27" s="40">
        <f t="shared" si="0"/>
        <v>3601969</v>
      </c>
      <c r="E27" s="40">
        <v>1893401.48</v>
      </c>
      <c r="F27" s="40">
        <v>1893401.48</v>
      </c>
      <c r="G27" s="40">
        <f t="shared" si="1"/>
        <v>1708567.52</v>
      </c>
    </row>
    <row r="28" spans="1:7" x14ac:dyDescent="0.2">
      <c r="A28" s="35" t="s">
        <v>32</v>
      </c>
      <c r="B28" s="40">
        <v>2387698.16</v>
      </c>
      <c r="C28" s="40">
        <v>1396000</v>
      </c>
      <c r="D28" s="40">
        <f t="shared" si="0"/>
        <v>3783698.16</v>
      </c>
      <c r="E28" s="40">
        <v>662680.06000000006</v>
      </c>
      <c r="F28" s="40">
        <v>418524.46</v>
      </c>
      <c r="G28" s="40">
        <f t="shared" si="1"/>
        <v>3121018.1</v>
      </c>
    </row>
    <row r="29" spans="1:7" x14ac:dyDescent="0.2">
      <c r="A29" s="35" t="s">
        <v>33</v>
      </c>
      <c r="B29" s="40">
        <v>2609000</v>
      </c>
      <c r="C29" s="40">
        <v>-3000</v>
      </c>
      <c r="D29" s="40">
        <f t="shared" si="0"/>
        <v>2606000</v>
      </c>
      <c r="E29" s="40">
        <v>253025</v>
      </c>
      <c r="F29" s="40">
        <v>253025</v>
      </c>
      <c r="G29" s="40">
        <f t="shared" si="1"/>
        <v>2352975</v>
      </c>
    </row>
    <row r="30" spans="1:7" x14ac:dyDescent="0.2">
      <c r="A30" s="35" t="s">
        <v>34</v>
      </c>
      <c r="B30" s="40">
        <v>331000</v>
      </c>
      <c r="C30" s="40">
        <v>5000</v>
      </c>
      <c r="D30" s="40">
        <f t="shared" si="0"/>
        <v>336000</v>
      </c>
      <c r="E30" s="40">
        <v>7902</v>
      </c>
      <c r="F30" s="40">
        <v>7220</v>
      </c>
      <c r="G30" s="40">
        <f t="shared" si="1"/>
        <v>328098</v>
      </c>
    </row>
    <row r="31" spans="1:7" x14ac:dyDescent="0.2">
      <c r="A31" s="35" t="s">
        <v>35</v>
      </c>
      <c r="B31" s="40">
        <v>2950000</v>
      </c>
      <c r="C31" s="40">
        <v>395000</v>
      </c>
      <c r="D31" s="40">
        <f t="shared" si="0"/>
        <v>3345000</v>
      </c>
      <c r="E31" s="40">
        <v>230008.06</v>
      </c>
      <c r="F31" s="40">
        <v>230008.06</v>
      </c>
      <c r="G31" s="40">
        <f t="shared" si="1"/>
        <v>3114991.94</v>
      </c>
    </row>
    <row r="32" spans="1:7" x14ac:dyDescent="0.2">
      <c r="A32" s="35" t="s">
        <v>36</v>
      </c>
      <c r="B32" s="40">
        <v>14719000</v>
      </c>
      <c r="C32" s="40">
        <v>3035000</v>
      </c>
      <c r="D32" s="40">
        <f t="shared" si="0"/>
        <v>17754000</v>
      </c>
      <c r="E32" s="40">
        <v>1999240</v>
      </c>
      <c r="F32" s="40">
        <v>1818692</v>
      </c>
      <c r="G32" s="40">
        <f t="shared" si="1"/>
        <v>15754760</v>
      </c>
    </row>
    <row r="33" spans="1:7" x14ac:dyDescent="0.2">
      <c r="A33" s="38" t="s">
        <v>126</v>
      </c>
      <c r="B33" s="41">
        <f>SUM(B34:B42)</f>
        <v>47918456.670000002</v>
      </c>
      <c r="C33" s="41">
        <f>SUM(C34:C42)</f>
        <v>39210658</v>
      </c>
      <c r="D33" s="41">
        <f t="shared" si="0"/>
        <v>87129114.670000002</v>
      </c>
      <c r="E33" s="41">
        <f>SUM(E34:E42)</f>
        <v>9420257.2599999998</v>
      </c>
      <c r="F33" s="41">
        <f>SUM(F34:F42)</f>
        <v>9377215.25</v>
      </c>
      <c r="G33" s="41">
        <f t="shared" si="1"/>
        <v>77708857.409999996</v>
      </c>
    </row>
    <row r="34" spans="1:7" x14ac:dyDescent="0.2">
      <c r="A34" s="35" t="s">
        <v>37</v>
      </c>
      <c r="B34" s="40">
        <v>16821938</v>
      </c>
      <c r="C34" s="40">
        <v>1185658</v>
      </c>
      <c r="D34" s="40">
        <f t="shared" si="0"/>
        <v>18007596</v>
      </c>
      <c r="E34" s="40">
        <v>5391142.5099999998</v>
      </c>
      <c r="F34" s="40">
        <v>5391142.5099999998</v>
      </c>
      <c r="G34" s="40">
        <f t="shared" si="1"/>
        <v>12616453.49</v>
      </c>
    </row>
    <row r="35" spans="1:7" x14ac:dyDescent="0.2">
      <c r="A35" s="35" t="s">
        <v>38</v>
      </c>
      <c r="B35" s="40">
        <v>0</v>
      </c>
      <c r="C35" s="40">
        <v>0</v>
      </c>
      <c r="D35" s="40">
        <f t="shared" si="0"/>
        <v>0</v>
      </c>
      <c r="E35" s="40">
        <v>0</v>
      </c>
      <c r="F35" s="40">
        <v>0</v>
      </c>
      <c r="G35" s="40">
        <f t="shared" si="1"/>
        <v>0</v>
      </c>
    </row>
    <row r="36" spans="1:7" x14ac:dyDescent="0.2">
      <c r="A36" s="35" t="s">
        <v>39</v>
      </c>
      <c r="B36" s="40">
        <v>50000</v>
      </c>
      <c r="C36" s="40">
        <v>34500000</v>
      </c>
      <c r="D36" s="40">
        <f t="shared" si="0"/>
        <v>34550000</v>
      </c>
      <c r="E36" s="40">
        <v>0</v>
      </c>
      <c r="F36" s="40">
        <v>0</v>
      </c>
      <c r="G36" s="40">
        <f t="shared" si="1"/>
        <v>34550000</v>
      </c>
    </row>
    <row r="37" spans="1:7" x14ac:dyDescent="0.2">
      <c r="A37" s="35" t="s">
        <v>40</v>
      </c>
      <c r="B37" s="40">
        <v>22295000</v>
      </c>
      <c r="C37" s="40">
        <v>3525000</v>
      </c>
      <c r="D37" s="40">
        <f t="shared" si="0"/>
        <v>25820000</v>
      </c>
      <c r="E37" s="40">
        <v>2117148.7200000002</v>
      </c>
      <c r="F37" s="40">
        <v>2074106.71</v>
      </c>
      <c r="G37" s="40">
        <f t="shared" si="1"/>
        <v>23702851.280000001</v>
      </c>
    </row>
    <row r="38" spans="1:7" x14ac:dyDescent="0.2">
      <c r="A38" s="35" t="s">
        <v>41</v>
      </c>
      <c r="B38" s="40">
        <v>8751518.6699999999</v>
      </c>
      <c r="C38" s="40">
        <v>0</v>
      </c>
      <c r="D38" s="40">
        <f t="shared" si="0"/>
        <v>8751518.6699999999</v>
      </c>
      <c r="E38" s="40">
        <v>1911966.03</v>
      </c>
      <c r="F38" s="40">
        <v>1911966.03</v>
      </c>
      <c r="G38" s="40">
        <f t="shared" si="1"/>
        <v>6839552.6399999997</v>
      </c>
    </row>
    <row r="39" spans="1:7" x14ac:dyDescent="0.2">
      <c r="A39" s="35" t="s">
        <v>42</v>
      </c>
      <c r="B39" s="40">
        <v>0</v>
      </c>
      <c r="C39" s="40">
        <v>0</v>
      </c>
      <c r="D39" s="40">
        <f t="shared" si="0"/>
        <v>0</v>
      </c>
      <c r="E39" s="40">
        <v>0</v>
      </c>
      <c r="F39" s="40">
        <v>0</v>
      </c>
      <c r="G39" s="40">
        <f t="shared" si="1"/>
        <v>0</v>
      </c>
    </row>
    <row r="40" spans="1:7" x14ac:dyDescent="0.2">
      <c r="A40" s="35" t="s">
        <v>43</v>
      </c>
      <c r="B40" s="40">
        <v>0</v>
      </c>
      <c r="C40" s="40">
        <v>0</v>
      </c>
      <c r="D40" s="40">
        <f t="shared" si="0"/>
        <v>0</v>
      </c>
      <c r="E40" s="40">
        <v>0</v>
      </c>
      <c r="F40" s="40">
        <v>0</v>
      </c>
      <c r="G40" s="40">
        <f t="shared" si="1"/>
        <v>0</v>
      </c>
    </row>
    <row r="41" spans="1:7" x14ac:dyDescent="0.2">
      <c r="A41" s="35" t="s">
        <v>44</v>
      </c>
      <c r="B41" s="40">
        <v>0</v>
      </c>
      <c r="C41" s="40">
        <v>0</v>
      </c>
      <c r="D41" s="40">
        <f t="shared" si="0"/>
        <v>0</v>
      </c>
      <c r="E41" s="40">
        <v>0</v>
      </c>
      <c r="F41" s="40">
        <v>0</v>
      </c>
      <c r="G41" s="40">
        <f t="shared" si="1"/>
        <v>0</v>
      </c>
    </row>
    <row r="42" spans="1:7" x14ac:dyDescent="0.2">
      <c r="A42" s="35" t="s">
        <v>45</v>
      </c>
      <c r="B42" s="40">
        <v>0</v>
      </c>
      <c r="C42" s="40">
        <v>0</v>
      </c>
      <c r="D42" s="40">
        <f t="shared" si="0"/>
        <v>0</v>
      </c>
      <c r="E42" s="40">
        <v>0</v>
      </c>
      <c r="F42" s="40">
        <v>0</v>
      </c>
      <c r="G42" s="40">
        <f t="shared" si="1"/>
        <v>0</v>
      </c>
    </row>
    <row r="43" spans="1:7" x14ac:dyDescent="0.2">
      <c r="A43" s="38" t="s">
        <v>127</v>
      </c>
      <c r="B43" s="41">
        <f>SUM(B44:B52)</f>
        <v>4882085.33</v>
      </c>
      <c r="C43" s="41">
        <f>SUM(C44:C52)</f>
        <v>15857432</v>
      </c>
      <c r="D43" s="41">
        <f t="shared" si="0"/>
        <v>20739517.329999998</v>
      </c>
      <c r="E43" s="41">
        <f>SUM(E44:E52)</f>
        <v>252017.41999999998</v>
      </c>
      <c r="F43" s="41">
        <f>SUM(F44:F52)</f>
        <v>252017.41999999998</v>
      </c>
      <c r="G43" s="41">
        <f t="shared" si="1"/>
        <v>20487499.909999996</v>
      </c>
    </row>
    <row r="44" spans="1:7" x14ac:dyDescent="0.2">
      <c r="A44" s="35" t="s">
        <v>46</v>
      </c>
      <c r="B44" s="40">
        <v>505000</v>
      </c>
      <c r="C44" s="40">
        <v>402342</v>
      </c>
      <c r="D44" s="40">
        <f t="shared" si="0"/>
        <v>907342</v>
      </c>
      <c r="E44" s="40">
        <v>136273.34</v>
      </c>
      <c r="F44" s="40">
        <v>136273.34</v>
      </c>
      <c r="G44" s="40">
        <f t="shared" si="1"/>
        <v>771068.66</v>
      </c>
    </row>
    <row r="45" spans="1:7" x14ac:dyDescent="0.2">
      <c r="A45" s="35" t="s">
        <v>47</v>
      </c>
      <c r="B45" s="40">
        <v>185000</v>
      </c>
      <c r="C45" s="40">
        <v>130000</v>
      </c>
      <c r="D45" s="40">
        <f t="shared" si="0"/>
        <v>315000</v>
      </c>
      <c r="E45" s="40">
        <v>48299</v>
      </c>
      <c r="F45" s="40">
        <v>48299</v>
      </c>
      <c r="G45" s="40">
        <f t="shared" si="1"/>
        <v>266701</v>
      </c>
    </row>
    <row r="46" spans="1:7" x14ac:dyDescent="0.2">
      <c r="A46" s="35" t="s">
        <v>48</v>
      </c>
      <c r="B46" s="40">
        <v>15000</v>
      </c>
      <c r="C46" s="40">
        <v>0</v>
      </c>
      <c r="D46" s="40">
        <f t="shared" si="0"/>
        <v>15000</v>
      </c>
      <c r="E46" s="40">
        <v>0</v>
      </c>
      <c r="F46" s="40">
        <v>0</v>
      </c>
      <c r="G46" s="40">
        <f t="shared" si="1"/>
        <v>15000</v>
      </c>
    </row>
    <row r="47" spans="1:7" x14ac:dyDescent="0.2">
      <c r="A47" s="35" t="s">
        <v>49</v>
      </c>
      <c r="B47" s="40">
        <v>2118000</v>
      </c>
      <c r="C47" s="40">
        <v>14658000</v>
      </c>
      <c r="D47" s="40">
        <f t="shared" si="0"/>
        <v>16776000</v>
      </c>
      <c r="E47" s="40">
        <v>0</v>
      </c>
      <c r="F47" s="40">
        <v>0</v>
      </c>
      <c r="G47" s="40">
        <f t="shared" si="1"/>
        <v>16776000</v>
      </c>
    </row>
    <row r="48" spans="1:7" x14ac:dyDescent="0.2">
      <c r="A48" s="35" t="s">
        <v>50</v>
      </c>
      <c r="B48" s="40">
        <v>0</v>
      </c>
      <c r="C48" s="40">
        <v>0</v>
      </c>
      <c r="D48" s="40">
        <f t="shared" si="0"/>
        <v>0</v>
      </c>
      <c r="E48" s="40">
        <v>0</v>
      </c>
      <c r="F48" s="40">
        <v>0</v>
      </c>
      <c r="G48" s="40">
        <f t="shared" si="1"/>
        <v>0</v>
      </c>
    </row>
    <row r="49" spans="1:7" x14ac:dyDescent="0.2">
      <c r="A49" s="35" t="s">
        <v>51</v>
      </c>
      <c r="B49" s="40">
        <v>459085.33</v>
      </c>
      <c r="C49" s="40">
        <v>167090</v>
      </c>
      <c r="D49" s="40">
        <f t="shared" si="0"/>
        <v>626175.33000000007</v>
      </c>
      <c r="E49" s="40">
        <v>67445.08</v>
      </c>
      <c r="F49" s="40">
        <v>67445.08</v>
      </c>
      <c r="G49" s="40">
        <f t="shared" si="1"/>
        <v>558730.25000000012</v>
      </c>
    </row>
    <row r="50" spans="1:7" x14ac:dyDescent="0.2">
      <c r="A50" s="35" t="s">
        <v>52</v>
      </c>
      <c r="B50" s="40">
        <v>0</v>
      </c>
      <c r="C50" s="40">
        <v>0</v>
      </c>
      <c r="D50" s="40">
        <f t="shared" si="0"/>
        <v>0</v>
      </c>
      <c r="E50" s="40">
        <v>0</v>
      </c>
      <c r="F50" s="40">
        <v>0</v>
      </c>
      <c r="G50" s="40">
        <f t="shared" si="1"/>
        <v>0</v>
      </c>
    </row>
    <row r="51" spans="1:7" x14ac:dyDescent="0.2">
      <c r="A51" s="35" t="s">
        <v>53</v>
      </c>
      <c r="B51" s="40">
        <v>1600000</v>
      </c>
      <c r="C51" s="40">
        <v>500000</v>
      </c>
      <c r="D51" s="40">
        <f t="shared" si="0"/>
        <v>2100000</v>
      </c>
      <c r="E51" s="40">
        <v>0</v>
      </c>
      <c r="F51" s="40">
        <v>0</v>
      </c>
      <c r="G51" s="40">
        <f t="shared" si="1"/>
        <v>2100000</v>
      </c>
    </row>
    <row r="52" spans="1:7" x14ac:dyDescent="0.2">
      <c r="A52" s="35" t="s">
        <v>54</v>
      </c>
      <c r="B52" s="40">
        <v>0</v>
      </c>
      <c r="C52" s="40">
        <v>0</v>
      </c>
      <c r="D52" s="40">
        <f t="shared" si="0"/>
        <v>0</v>
      </c>
      <c r="E52" s="40">
        <v>0</v>
      </c>
      <c r="F52" s="40">
        <v>0</v>
      </c>
      <c r="G52" s="40">
        <f t="shared" si="1"/>
        <v>0</v>
      </c>
    </row>
    <row r="53" spans="1:7" x14ac:dyDescent="0.2">
      <c r="A53" s="38" t="s">
        <v>55</v>
      </c>
      <c r="B53" s="41">
        <f>SUM(B54:B56)</f>
        <v>176893480</v>
      </c>
      <c r="C53" s="41">
        <f>SUM(C54:C56)</f>
        <v>-35355145.270000003</v>
      </c>
      <c r="D53" s="41">
        <f t="shared" si="0"/>
        <v>141538334.72999999</v>
      </c>
      <c r="E53" s="41">
        <f>SUM(E54:E56)</f>
        <v>719836.69</v>
      </c>
      <c r="F53" s="41">
        <f>SUM(F54:F56)</f>
        <v>719836.69</v>
      </c>
      <c r="G53" s="41">
        <f t="shared" si="1"/>
        <v>140818498.03999999</v>
      </c>
    </row>
    <row r="54" spans="1:7" x14ac:dyDescent="0.2">
      <c r="A54" s="35" t="s">
        <v>56</v>
      </c>
      <c r="B54" s="40">
        <v>176893480</v>
      </c>
      <c r="C54" s="40">
        <v>-40815145.270000003</v>
      </c>
      <c r="D54" s="40">
        <f t="shared" si="0"/>
        <v>136078334.72999999</v>
      </c>
      <c r="E54" s="40">
        <v>719836.69</v>
      </c>
      <c r="F54" s="40">
        <v>719836.69</v>
      </c>
      <c r="G54" s="40">
        <f t="shared" si="1"/>
        <v>135358498.03999999</v>
      </c>
    </row>
    <row r="55" spans="1:7" x14ac:dyDescent="0.2">
      <c r="A55" s="35" t="s">
        <v>57</v>
      </c>
      <c r="B55" s="40">
        <v>0</v>
      </c>
      <c r="C55" s="40">
        <v>5460000</v>
      </c>
      <c r="D55" s="40">
        <f t="shared" si="0"/>
        <v>5460000</v>
      </c>
      <c r="E55" s="40">
        <v>0</v>
      </c>
      <c r="F55" s="40">
        <v>0</v>
      </c>
      <c r="G55" s="40">
        <f t="shared" si="1"/>
        <v>5460000</v>
      </c>
    </row>
    <row r="56" spans="1:7" x14ac:dyDescent="0.2">
      <c r="A56" s="35" t="s">
        <v>58</v>
      </c>
      <c r="B56" s="40">
        <v>0</v>
      </c>
      <c r="C56" s="40">
        <v>0</v>
      </c>
      <c r="D56" s="40">
        <f t="shared" si="0"/>
        <v>0</v>
      </c>
      <c r="E56" s="40">
        <v>0</v>
      </c>
      <c r="F56" s="40">
        <v>0</v>
      </c>
      <c r="G56" s="40">
        <f t="shared" si="1"/>
        <v>0</v>
      </c>
    </row>
    <row r="57" spans="1:7" x14ac:dyDescent="0.2">
      <c r="A57" s="38" t="s">
        <v>123</v>
      </c>
      <c r="B57" s="41">
        <f>SUM(B58:B64)</f>
        <v>0</v>
      </c>
      <c r="C57" s="41">
        <f>SUM(C58:C64)</f>
        <v>0</v>
      </c>
      <c r="D57" s="41">
        <f t="shared" si="0"/>
        <v>0</v>
      </c>
      <c r="E57" s="41">
        <f>SUM(E58:E64)</f>
        <v>0</v>
      </c>
      <c r="F57" s="41">
        <f>SUM(F58:F64)</f>
        <v>0</v>
      </c>
      <c r="G57" s="41">
        <f t="shared" si="1"/>
        <v>0</v>
      </c>
    </row>
    <row r="58" spans="1:7" x14ac:dyDescent="0.2">
      <c r="A58" s="35" t="s">
        <v>59</v>
      </c>
      <c r="B58" s="40">
        <v>0</v>
      </c>
      <c r="C58" s="40">
        <v>0</v>
      </c>
      <c r="D58" s="40">
        <f t="shared" si="0"/>
        <v>0</v>
      </c>
      <c r="E58" s="40">
        <v>0</v>
      </c>
      <c r="F58" s="40">
        <v>0</v>
      </c>
      <c r="G58" s="40">
        <f t="shared" si="1"/>
        <v>0</v>
      </c>
    </row>
    <row r="59" spans="1:7" x14ac:dyDescent="0.2">
      <c r="A59" s="35" t="s">
        <v>60</v>
      </c>
      <c r="B59" s="40">
        <v>0</v>
      </c>
      <c r="C59" s="40">
        <v>0</v>
      </c>
      <c r="D59" s="40">
        <f t="shared" si="0"/>
        <v>0</v>
      </c>
      <c r="E59" s="40">
        <v>0</v>
      </c>
      <c r="F59" s="40">
        <v>0</v>
      </c>
      <c r="G59" s="40">
        <f t="shared" si="1"/>
        <v>0</v>
      </c>
    </row>
    <row r="60" spans="1:7" x14ac:dyDescent="0.2">
      <c r="A60" s="35" t="s">
        <v>61</v>
      </c>
      <c r="B60" s="40">
        <v>0</v>
      </c>
      <c r="C60" s="40">
        <v>0</v>
      </c>
      <c r="D60" s="40">
        <f t="shared" si="0"/>
        <v>0</v>
      </c>
      <c r="E60" s="40">
        <v>0</v>
      </c>
      <c r="F60" s="40">
        <v>0</v>
      </c>
      <c r="G60" s="40">
        <f t="shared" si="1"/>
        <v>0</v>
      </c>
    </row>
    <row r="61" spans="1:7" x14ac:dyDescent="0.2">
      <c r="A61" s="35" t="s">
        <v>62</v>
      </c>
      <c r="B61" s="40">
        <v>0</v>
      </c>
      <c r="C61" s="40">
        <v>0</v>
      </c>
      <c r="D61" s="40">
        <f t="shared" si="0"/>
        <v>0</v>
      </c>
      <c r="E61" s="40">
        <v>0</v>
      </c>
      <c r="F61" s="40">
        <v>0</v>
      </c>
      <c r="G61" s="40">
        <f t="shared" si="1"/>
        <v>0</v>
      </c>
    </row>
    <row r="62" spans="1:7" x14ac:dyDescent="0.2">
      <c r="A62" s="35" t="s">
        <v>63</v>
      </c>
      <c r="B62" s="40">
        <v>0</v>
      </c>
      <c r="C62" s="40">
        <v>0</v>
      </c>
      <c r="D62" s="40">
        <f t="shared" si="0"/>
        <v>0</v>
      </c>
      <c r="E62" s="40">
        <v>0</v>
      </c>
      <c r="F62" s="40">
        <v>0</v>
      </c>
      <c r="G62" s="40">
        <f t="shared" si="1"/>
        <v>0</v>
      </c>
    </row>
    <row r="63" spans="1:7" x14ac:dyDescent="0.2">
      <c r="A63" s="35" t="s">
        <v>64</v>
      </c>
      <c r="B63" s="40">
        <v>0</v>
      </c>
      <c r="C63" s="40">
        <v>0</v>
      </c>
      <c r="D63" s="40">
        <f t="shared" si="0"/>
        <v>0</v>
      </c>
      <c r="E63" s="40">
        <v>0</v>
      </c>
      <c r="F63" s="40">
        <v>0</v>
      </c>
      <c r="G63" s="40">
        <f t="shared" si="1"/>
        <v>0</v>
      </c>
    </row>
    <row r="64" spans="1:7" x14ac:dyDescent="0.2">
      <c r="A64" s="35" t="s">
        <v>65</v>
      </c>
      <c r="B64" s="40">
        <v>0</v>
      </c>
      <c r="C64" s="40">
        <v>0</v>
      </c>
      <c r="D64" s="40">
        <f t="shared" si="0"/>
        <v>0</v>
      </c>
      <c r="E64" s="40">
        <v>0</v>
      </c>
      <c r="F64" s="40">
        <v>0</v>
      </c>
      <c r="G64" s="40">
        <f t="shared" si="1"/>
        <v>0</v>
      </c>
    </row>
    <row r="65" spans="1:7" x14ac:dyDescent="0.2">
      <c r="A65" s="38" t="s">
        <v>124</v>
      </c>
      <c r="B65" s="41">
        <f>SUM(B66:B68)</f>
        <v>170000</v>
      </c>
      <c r="C65" s="41">
        <f>SUM(C66:C68)</f>
        <v>990000</v>
      </c>
      <c r="D65" s="41">
        <f t="shared" si="0"/>
        <v>1160000</v>
      </c>
      <c r="E65" s="41">
        <f>SUM(E66:E68)</f>
        <v>0</v>
      </c>
      <c r="F65" s="41">
        <f>SUM(F66:F68)</f>
        <v>0</v>
      </c>
      <c r="G65" s="41">
        <f t="shared" si="1"/>
        <v>1160000</v>
      </c>
    </row>
    <row r="66" spans="1:7" x14ac:dyDescent="0.2">
      <c r="A66" s="35" t="s">
        <v>66</v>
      </c>
      <c r="B66" s="40">
        <v>0</v>
      </c>
      <c r="C66" s="40">
        <v>0</v>
      </c>
      <c r="D66" s="40">
        <f t="shared" si="0"/>
        <v>0</v>
      </c>
      <c r="E66" s="40">
        <v>0</v>
      </c>
      <c r="F66" s="40">
        <v>0</v>
      </c>
      <c r="G66" s="40">
        <f t="shared" si="1"/>
        <v>0</v>
      </c>
    </row>
    <row r="67" spans="1:7" x14ac:dyDescent="0.2">
      <c r="A67" s="35" t="s">
        <v>67</v>
      </c>
      <c r="B67" s="40">
        <v>0</v>
      </c>
      <c r="C67" s="40">
        <v>0</v>
      </c>
      <c r="D67" s="40">
        <f t="shared" si="0"/>
        <v>0</v>
      </c>
      <c r="E67" s="40">
        <v>0</v>
      </c>
      <c r="F67" s="40">
        <v>0</v>
      </c>
      <c r="G67" s="40">
        <f t="shared" si="1"/>
        <v>0</v>
      </c>
    </row>
    <row r="68" spans="1:7" x14ac:dyDescent="0.2">
      <c r="A68" s="35" t="s">
        <v>68</v>
      </c>
      <c r="B68" s="40">
        <v>170000</v>
      </c>
      <c r="C68" s="40">
        <v>990000</v>
      </c>
      <c r="D68" s="40">
        <f t="shared" si="0"/>
        <v>1160000</v>
      </c>
      <c r="E68" s="40">
        <v>0</v>
      </c>
      <c r="F68" s="40">
        <v>0</v>
      </c>
      <c r="G68" s="40">
        <f t="shared" si="1"/>
        <v>1160000</v>
      </c>
    </row>
    <row r="69" spans="1:7" x14ac:dyDescent="0.2">
      <c r="A69" s="38" t="s">
        <v>69</v>
      </c>
      <c r="B69" s="41">
        <f>SUM(B70:B76)</f>
        <v>2607142.84</v>
      </c>
      <c r="C69" s="41">
        <f>SUM(C70:C76)</f>
        <v>0</v>
      </c>
      <c r="D69" s="41">
        <f t="shared" si="0"/>
        <v>2607142.84</v>
      </c>
      <c r="E69" s="41">
        <f>SUM(E70:E76)</f>
        <v>642643.62</v>
      </c>
      <c r="F69" s="41">
        <f>SUM(F70:F76)</f>
        <v>642643.62</v>
      </c>
      <c r="G69" s="41">
        <f t="shared" si="1"/>
        <v>1964499.2199999997</v>
      </c>
    </row>
    <row r="70" spans="1:7" x14ac:dyDescent="0.2">
      <c r="A70" s="35" t="s">
        <v>70</v>
      </c>
      <c r="B70" s="40">
        <v>1607142.84</v>
      </c>
      <c r="C70" s="40">
        <v>0</v>
      </c>
      <c r="D70" s="40">
        <f t="shared" ref="D70:D76" si="2">B70+C70</f>
        <v>1607142.84</v>
      </c>
      <c r="E70" s="40">
        <v>401785.71</v>
      </c>
      <c r="F70" s="40">
        <v>401785.71</v>
      </c>
      <c r="G70" s="40">
        <f t="shared" ref="G70:G76" si="3">D70-E70</f>
        <v>1205357.1300000001</v>
      </c>
    </row>
    <row r="71" spans="1:7" x14ac:dyDescent="0.2">
      <c r="A71" s="35" t="s">
        <v>71</v>
      </c>
      <c r="B71" s="40">
        <v>1000000</v>
      </c>
      <c r="C71" s="40">
        <v>0</v>
      </c>
      <c r="D71" s="40">
        <f t="shared" si="2"/>
        <v>1000000</v>
      </c>
      <c r="E71" s="40">
        <v>240857.91</v>
      </c>
      <c r="F71" s="40">
        <v>240857.91</v>
      </c>
      <c r="G71" s="40">
        <f t="shared" si="3"/>
        <v>759142.09</v>
      </c>
    </row>
    <row r="72" spans="1:7" x14ac:dyDescent="0.2">
      <c r="A72" s="35" t="s">
        <v>72</v>
      </c>
      <c r="B72" s="40">
        <v>0</v>
      </c>
      <c r="C72" s="40">
        <v>0</v>
      </c>
      <c r="D72" s="40">
        <f t="shared" si="2"/>
        <v>0</v>
      </c>
      <c r="E72" s="40">
        <v>0</v>
      </c>
      <c r="F72" s="40">
        <v>0</v>
      </c>
      <c r="G72" s="40">
        <f t="shared" si="3"/>
        <v>0</v>
      </c>
    </row>
    <row r="73" spans="1:7" x14ac:dyDescent="0.2">
      <c r="A73" s="35" t="s">
        <v>73</v>
      </c>
      <c r="B73" s="40">
        <v>0</v>
      </c>
      <c r="C73" s="40">
        <v>0</v>
      </c>
      <c r="D73" s="40">
        <f t="shared" si="2"/>
        <v>0</v>
      </c>
      <c r="E73" s="40">
        <v>0</v>
      </c>
      <c r="F73" s="40">
        <v>0</v>
      </c>
      <c r="G73" s="40">
        <f t="shared" si="3"/>
        <v>0</v>
      </c>
    </row>
    <row r="74" spans="1:7" x14ac:dyDescent="0.2">
      <c r="A74" s="35" t="s">
        <v>74</v>
      </c>
      <c r="B74" s="40">
        <v>0</v>
      </c>
      <c r="C74" s="40">
        <v>0</v>
      </c>
      <c r="D74" s="40">
        <f t="shared" si="2"/>
        <v>0</v>
      </c>
      <c r="E74" s="40">
        <v>0</v>
      </c>
      <c r="F74" s="40">
        <v>0</v>
      </c>
      <c r="G74" s="40">
        <f t="shared" si="3"/>
        <v>0</v>
      </c>
    </row>
    <row r="75" spans="1:7" x14ac:dyDescent="0.2">
      <c r="A75" s="35" t="s">
        <v>75</v>
      </c>
      <c r="B75" s="40">
        <v>0</v>
      </c>
      <c r="C75" s="40">
        <v>0</v>
      </c>
      <c r="D75" s="40">
        <f t="shared" si="2"/>
        <v>0</v>
      </c>
      <c r="E75" s="40">
        <v>0</v>
      </c>
      <c r="F75" s="40">
        <v>0</v>
      </c>
      <c r="G75" s="40">
        <f t="shared" si="3"/>
        <v>0</v>
      </c>
    </row>
    <row r="76" spans="1:7" x14ac:dyDescent="0.2">
      <c r="A76" s="36" t="s">
        <v>76</v>
      </c>
      <c r="B76" s="42">
        <v>0</v>
      </c>
      <c r="C76" s="42">
        <v>0</v>
      </c>
      <c r="D76" s="42">
        <f t="shared" si="2"/>
        <v>0</v>
      </c>
      <c r="E76" s="42">
        <v>0</v>
      </c>
      <c r="F76" s="42">
        <v>0</v>
      </c>
      <c r="G76" s="42">
        <f t="shared" si="3"/>
        <v>0</v>
      </c>
    </row>
    <row r="77" spans="1:7" x14ac:dyDescent="0.2">
      <c r="A77" s="37" t="s">
        <v>77</v>
      </c>
      <c r="B77" s="43">
        <f t="shared" ref="B77:G77" si="4">SUM(B5+B13+B23+B33+B43+B53+B57+B65+B69)</f>
        <v>524999999.99999994</v>
      </c>
      <c r="C77" s="43">
        <f t="shared" si="4"/>
        <v>35678302.460000001</v>
      </c>
      <c r="D77" s="43">
        <f t="shared" si="4"/>
        <v>560678302.46000004</v>
      </c>
      <c r="E77" s="43">
        <f t="shared" si="4"/>
        <v>68853777.810000017</v>
      </c>
      <c r="F77" s="43">
        <f t="shared" si="4"/>
        <v>66692212.989999995</v>
      </c>
      <c r="G77" s="43">
        <f t="shared" si="4"/>
        <v>491824524.64999998</v>
      </c>
    </row>
    <row r="79" spans="1:7" x14ac:dyDescent="0.2">
      <c r="A79" s="1" t="s">
        <v>184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8" ht="45" customHeight="1" x14ac:dyDescent="0.2">
      <c r="A1" s="53" t="s">
        <v>183</v>
      </c>
      <c r="B1" s="49"/>
      <c r="C1" s="49"/>
      <c r="D1" s="49"/>
      <c r="E1" s="49"/>
      <c r="F1" s="49"/>
      <c r="G1" s="49"/>
      <c r="H1" s="50"/>
    </row>
    <row r="2" spans="1:8" x14ac:dyDescent="0.2">
      <c r="A2" s="21"/>
      <c r="B2" s="24" t="s">
        <v>0</v>
      </c>
      <c r="C2" s="25"/>
      <c r="D2" s="25"/>
      <c r="E2" s="25"/>
      <c r="F2" s="26"/>
      <c r="G2" s="51" t="s">
        <v>7</v>
      </c>
    </row>
    <row r="3" spans="1:8" ht="24.95" customHeight="1" x14ac:dyDescent="0.2">
      <c r="A3" s="2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8" x14ac:dyDescent="0.2">
      <c r="A4" s="23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32"/>
      <c r="B5" s="8"/>
      <c r="C5" s="8"/>
      <c r="D5" s="8"/>
      <c r="E5" s="8"/>
      <c r="F5" s="8"/>
      <c r="G5" s="8"/>
    </row>
    <row r="6" spans="1:8" x14ac:dyDescent="0.2">
      <c r="A6" s="32" t="s">
        <v>78</v>
      </c>
      <c r="B6" s="6">
        <v>332695773.16000003</v>
      </c>
      <c r="C6" s="6">
        <v>54186015.729999997</v>
      </c>
      <c r="D6" s="6">
        <f>B6+C6</f>
        <v>386881788.89000005</v>
      </c>
      <c r="E6" s="6">
        <v>65568171.960000001</v>
      </c>
      <c r="F6" s="6">
        <v>63406607.140000001</v>
      </c>
      <c r="G6" s="6">
        <f>D6-E6</f>
        <v>321313616.93000007</v>
      </c>
    </row>
    <row r="7" spans="1:8" x14ac:dyDescent="0.2">
      <c r="A7" s="32"/>
      <c r="B7" s="6"/>
      <c r="C7" s="6"/>
      <c r="D7" s="6"/>
      <c r="E7" s="6"/>
      <c r="F7" s="6"/>
      <c r="G7" s="6"/>
    </row>
    <row r="8" spans="1:8" x14ac:dyDescent="0.2">
      <c r="A8" s="32" t="s">
        <v>79</v>
      </c>
      <c r="B8" s="6">
        <v>181945565.33000001</v>
      </c>
      <c r="C8" s="6">
        <v>-18507713.27</v>
      </c>
      <c r="D8" s="6">
        <f>B8+C8</f>
        <v>163437852.06</v>
      </c>
      <c r="E8" s="6">
        <v>971854.11</v>
      </c>
      <c r="F8" s="6">
        <v>971854.11</v>
      </c>
      <c r="G8" s="6">
        <f>D8-E8</f>
        <v>162465997.94999999</v>
      </c>
    </row>
    <row r="9" spans="1:8" x14ac:dyDescent="0.2">
      <c r="A9" s="32"/>
      <c r="B9" s="6"/>
      <c r="C9" s="6"/>
      <c r="D9" s="6"/>
      <c r="E9" s="6"/>
      <c r="F9" s="6"/>
      <c r="G9" s="6"/>
    </row>
    <row r="10" spans="1:8" x14ac:dyDescent="0.2">
      <c r="A10" s="32" t="s">
        <v>80</v>
      </c>
      <c r="B10" s="6">
        <v>1607142.84</v>
      </c>
      <c r="C10" s="6">
        <v>0</v>
      </c>
      <c r="D10" s="6">
        <f>B10+C10</f>
        <v>1607142.84</v>
      </c>
      <c r="E10" s="6">
        <v>401785.71</v>
      </c>
      <c r="F10" s="6">
        <v>401785.71</v>
      </c>
      <c r="G10" s="6">
        <f>D10-E10</f>
        <v>1205357.1300000001</v>
      </c>
    </row>
    <row r="11" spans="1:8" x14ac:dyDescent="0.2">
      <c r="A11" s="32"/>
      <c r="B11" s="6"/>
      <c r="C11" s="6"/>
      <c r="D11" s="6"/>
      <c r="E11" s="6"/>
      <c r="F11" s="6"/>
      <c r="G11" s="6"/>
    </row>
    <row r="12" spans="1:8" x14ac:dyDescent="0.2">
      <c r="A12" s="32" t="s">
        <v>41</v>
      </c>
      <c r="B12" s="6">
        <v>8751518.6699999999</v>
      </c>
      <c r="C12" s="6">
        <v>0</v>
      </c>
      <c r="D12" s="6">
        <f>B12+C12</f>
        <v>8751518.6699999999</v>
      </c>
      <c r="E12" s="6">
        <v>1911966.03</v>
      </c>
      <c r="F12" s="6">
        <v>1911966.03</v>
      </c>
      <c r="G12" s="6">
        <f>D12-E12</f>
        <v>6839552.6399999997</v>
      </c>
    </row>
    <row r="13" spans="1:8" x14ac:dyDescent="0.2">
      <c r="A13" s="32"/>
      <c r="B13" s="6"/>
      <c r="C13" s="6"/>
      <c r="D13" s="6"/>
      <c r="E13" s="6"/>
      <c r="F13" s="6"/>
      <c r="G13" s="6"/>
    </row>
    <row r="14" spans="1:8" x14ac:dyDescent="0.2">
      <c r="A14" s="32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8" x14ac:dyDescent="0.2">
      <c r="A15" s="33"/>
      <c r="B15" s="7"/>
      <c r="C15" s="7"/>
      <c r="D15" s="7"/>
      <c r="E15" s="7"/>
      <c r="F15" s="7"/>
      <c r="G15" s="7"/>
    </row>
    <row r="16" spans="1:8" x14ac:dyDescent="0.2">
      <c r="A16" s="34" t="s">
        <v>77</v>
      </c>
      <c r="B16" s="43">
        <f t="shared" ref="B16:G16" si="0">SUM(B6+B8+B10+B12+B14)</f>
        <v>525000000</v>
      </c>
      <c r="C16" s="43">
        <f t="shared" si="0"/>
        <v>35678302.459999993</v>
      </c>
      <c r="D16" s="43">
        <f t="shared" si="0"/>
        <v>560678302.46000004</v>
      </c>
      <c r="E16" s="43">
        <f t="shared" si="0"/>
        <v>68853777.810000002</v>
      </c>
      <c r="F16" s="43">
        <f t="shared" si="0"/>
        <v>66692212.990000002</v>
      </c>
      <c r="G16" s="43">
        <f t="shared" si="0"/>
        <v>491824524.65000004</v>
      </c>
    </row>
    <row r="18" spans="1:1" x14ac:dyDescent="0.2">
      <c r="A18" s="1" t="s">
        <v>184</v>
      </c>
    </row>
  </sheetData>
  <sheetProtection formatCells="0" formatColumns="0" formatRows="0" autoFilter="0"/>
  <mergeCells count="2">
    <mergeCell ref="G2:G3"/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topLeftCell="A82" workbookViewId="0">
      <selection activeCell="A96" sqref="A9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3" t="s">
        <v>178</v>
      </c>
      <c r="B1" s="49"/>
      <c r="C1" s="49"/>
      <c r="D1" s="49"/>
      <c r="E1" s="49"/>
      <c r="F1" s="49"/>
      <c r="G1" s="50"/>
    </row>
    <row r="2" spans="1:7" x14ac:dyDescent="0.2">
      <c r="A2" s="11"/>
      <c r="B2" s="11"/>
      <c r="C2" s="11"/>
      <c r="D2" s="11"/>
      <c r="E2" s="11"/>
      <c r="F2" s="11"/>
      <c r="G2" s="11"/>
    </row>
    <row r="3" spans="1:7" x14ac:dyDescent="0.2">
      <c r="A3" s="21"/>
      <c r="B3" s="24" t="s">
        <v>0</v>
      </c>
      <c r="C3" s="25"/>
      <c r="D3" s="25"/>
      <c r="E3" s="25"/>
      <c r="F3" s="26"/>
      <c r="G3" s="51" t="s">
        <v>7</v>
      </c>
    </row>
    <row r="4" spans="1:7" ht="24.95" customHeight="1" x14ac:dyDescent="0.2">
      <c r="A4" s="2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3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0"/>
      <c r="B6" s="16"/>
      <c r="C6" s="16"/>
      <c r="D6" s="16"/>
      <c r="E6" s="16"/>
      <c r="F6" s="16"/>
      <c r="G6" s="16"/>
    </row>
    <row r="7" spans="1:7" x14ac:dyDescent="0.2">
      <c r="A7" s="47" t="s">
        <v>128</v>
      </c>
      <c r="B7" s="40">
        <v>4582592</v>
      </c>
      <c r="C7" s="40">
        <v>0</v>
      </c>
      <c r="D7" s="40">
        <f>B7+C7</f>
        <v>4582592</v>
      </c>
      <c r="E7" s="40">
        <v>780601.45</v>
      </c>
      <c r="F7" s="40">
        <v>757450.75</v>
      </c>
      <c r="G7" s="40">
        <f>D7-E7</f>
        <v>3801990.55</v>
      </c>
    </row>
    <row r="8" spans="1:7" x14ac:dyDescent="0.2">
      <c r="A8" s="47" t="s">
        <v>129</v>
      </c>
      <c r="B8" s="40">
        <v>1763894</v>
      </c>
      <c r="C8" s="40">
        <v>0</v>
      </c>
      <c r="D8" s="40">
        <f t="shared" ref="D8:D56" si="0">B8+C8</f>
        <v>1763894</v>
      </c>
      <c r="E8" s="40">
        <v>341082.45</v>
      </c>
      <c r="F8" s="40">
        <v>310575.78999999998</v>
      </c>
      <c r="G8" s="40">
        <f t="shared" ref="G8:G56" si="1">D8-E8</f>
        <v>1422811.55</v>
      </c>
    </row>
    <row r="9" spans="1:7" x14ac:dyDescent="0.2">
      <c r="A9" s="47" t="s">
        <v>130</v>
      </c>
      <c r="B9" s="40">
        <v>10997463</v>
      </c>
      <c r="C9" s="40">
        <v>0</v>
      </c>
      <c r="D9" s="40">
        <f t="shared" si="0"/>
        <v>10997463</v>
      </c>
      <c r="E9" s="40">
        <v>2651259.08</v>
      </c>
      <c r="F9" s="40">
        <v>2480797.44</v>
      </c>
      <c r="G9" s="40">
        <f t="shared" si="1"/>
        <v>8346203.9199999999</v>
      </c>
    </row>
    <row r="10" spans="1:7" x14ac:dyDescent="0.2">
      <c r="A10" s="47" t="s">
        <v>131</v>
      </c>
      <c r="B10" s="40">
        <v>2310870</v>
      </c>
      <c r="C10" s="40">
        <v>500000</v>
      </c>
      <c r="D10" s="40">
        <f t="shared" si="0"/>
        <v>2810870</v>
      </c>
      <c r="E10" s="40">
        <v>476179.83</v>
      </c>
      <c r="F10" s="40">
        <v>476179.83</v>
      </c>
      <c r="G10" s="40">
        <f t="shared" si="1"/>
        <v>2334690.17</v>
      </c>
    </row>
    <row r="11" spans="1:7" x14ac:dyDescent="0.2">
      <c r="A11" s="47" t="s">
        <v>132</v>
      </c>
      <c r="B11" s="40">
        <v>3822822</v>
      </c>
      <c r="C11" s="40">
        <v>0</v>
      </c>
      <c r="D11" s="40">
        <f t="shared" si="0"/>
        <v>3822822</v>
      </c>
      <c r="E11" s="40">
        <v>691185.84</v>
      </c>
      <c r="F11" s="40">
        <v>691185.84</v>
      </c>
      <c r="G11" s="40">
        <f t="shared" si="1"/>
        <v>3131636.16</v>
      </c>
    </row>
    <row r="12" spans="1:7" x14ac:dyDescent="0.2">
      <c r="A12" s="47" t="s">
        <v>133</v>
      </c>
      <c r="B12" s="40">
        <v>2264311</v>
      </c>
      <c r="C12" s="40">
        <v>0</v>
      </c>
      <c r="D12" s="40">
        <f t="shared" si="0"/>
        <v>2264311</v>
      </c>
      <c r="E12" s="40">
        <v>333498.45</v>
      </c>
      <c r="F12" s="40">
        <v>333498.45</v>
      </c>
      <c r="G12" s="40">
        <f t="shared" si="1"/>
        <v>1930812.55</v>
      </c>
    </row>
    <row r="13" spans="1:7" x14ac:dyDescent="0.2">
      <c r="A13" s="47" t="s">
        <v>134</v>
      </c>
      <c r="B13" s="40">
        <v>622502</v>
      </c>
      <c r="C13" s="40">
        <v>10000</v>
      </c>
      <c r="D13" s="40">
        <f t="shared" si="0"/>
        <v>632502</v>
      </c>
      <c r="E13" s="40">
        <v>116633.54</v>
      </c>
      <c r="F13" s="40">
        <v>116633.54</v>
      </c>
      <c r="G13" s="40">
        <f t="shared" si="1"/>
        <v>515868.46</v>
      </c>
    </row>
    <row r="14" spans="1:7" x14ac:dyDescent="0.2">
      <c r="A14" s="47" t="s">
        <v>135</v>
      </c>
      <c r="B14" s="40">
        <v>304319</v>
      </c>
      <c r="C14" s="40">
        <v>0</v>
      </c>
      <c r="D14" s="40">
        <f t="shared" si="0"/>
        <v>304319</v>
      </c>
      <c r="E14" s="40">
        <v>63516.03</v>
      </c>
      <c r="F14" s="40">
        <v>63516.03</v>
      </c>
      <c r="G14" s="40">
        <f t="shared" si="1"/>
        <v>240802.97</v>
      </c>
    </row>
    <row r="15" spans="1:7" x14ac:dyDescent="0.2">
      <c r="A15" s="47" t="s">
        <v>136</v>
      </c>
      <c r="B15" s="40">
        <v>40864157.840000004</v>
      </c>
      <c r="C15" s="40">
        <v>15792667.43</v>
      </c>
      <c r="D15" s="40">
        <f t="shared" si="0"/>
        <v>56656825.270000003</v>
      </c>
      <c r="E15" s="40">
        <v>3821916.5</v>
      </c>
      <c r="F15" s="40">
        <v>3793640.5</v>
      </c>
      <c r="G15" s="40">
        <f t="shared" si="1"/>
        <v>52834908.770000003</v>
      </c>
    </row>
    <row r="16" spans="1:7" x14ac:dyDescent="0.2">
      <c r="A16" s="47" t="s">
        <v>137</v>
      </c>
      <c r="B16" s="40">
        <v>2050420</v>
      </c>
      <c r="C16" s="40">
        <v>-100000</v>
      </c>
      <c r="D16" s="40">
        <f t="shared" si="0"/>
        <v>1950420</v>
      </c>
      <c r="E16" s="40">
        <v>244822.39</v>
      </c>
      <c r="F16" s="40">
        <v>244822.39</v>
      </c>
      <c r="G16" s="40">
        <f t="shared" si="1"/>
        <v>1705597.6099999999</v>
      </c>
    </row>
    <row r="17" spans="1:7" x14ac:dyDescent="0.2">
      <c r="A17" s="47" t="s">
        <v>138</v>
      </c>
      <c r="B17" s="40">
        <v>2335687</v>
      </c>
      <c r="C17" s="40">
        <v>0</v>
      </c>
      <c r="D17" s="40">
        <f t="shared" si="0"/>
        <v>2335687</v>
      </c>
      <c r="E17" s="40">
        <v>350891.04</v>
      </c>
      <c r="F17" s="40">
        <v>350891.04</v>
      </c>
      <c r="G17" s="40">
        <f t="shared" si="1"/>
        <v>1984795.96</v>
      </c>
    </row>
    <row r="18" spans="1:7" x14ac:dyDescent="0.2">
      <c r="A18" s="47" t="s">
        <v>139</v>
      </c>
      <c r="B18" s="40">
        <v>159198463</v>
      </c>
      <c r="C18" s="40">
        <v>-44110525.420000002</v>
      </c>
      <c r="D18" s="40">
        <f t="shared" si="0"/>
        <v>115087937.58</v>
      </c>
      <c r="E18" s="40">
        <v>2130546.7599999998</v>
      </c>
      <c r="F18" s="40">
        <v>2130546.7599999998</v>
      </c>
      <c r="G18" s="40">
        <f t="shared" si="1"/>
        <v>112957390.81999999</v>
      </c>
    </row>
    <row r="19" spans="1:7" x14ac:dyDescent="0.2">
      <c r="A19" s="47" t="s">
        <v>140</v>
      </c>
      <c r="B19" s="40">
        <v>1781701</v>
      </c>
      <c r="C19" s="40">
        <v>178000</v>
      </c>
      <c r="D19" s="40">
        <f t="shared" si="0"/>
        <v>1959701</v>
      </c>
      <c r="E19" s="40">
        <v>345431</v>
      </c>
      <c r="F19" s="40">
        <v>345431</v>
      </c>
      <c r="G19" s="40">
        <f t="shared" si="1"/>
        <v>1614270</v>
      </c>
    </row>
    <row r="20" spans="1:7" x14ac:dyDescent="0.2">
      <c r="A20" s="47" t="s">
        <v>141</v>
      </c>
      <c r="B20" s="40">
        <v>52536701</v>
      </c>
      <c r="C20" s="40">
        <v>0</v>
      </c>
      <c r="D20" s="40">
        <f t="shared" si="0"/>
        <v>52536701</v>
      </c>
      <c r="E20" s="40">
        <v>11357699.109999999</v>
      </c>
      <c r="F20" s="40">
        <v>11357699.109999999</v>
      </c>
      <c r="G20" s="40">
        <f t="shared" si="1"/>
        <v>41179001.890000001</v>
      </c>
    </row>
    <row r="21" spans="1:7" x14ac:dyDescent="0.2">
      <c r="A21" s="47" t="s">
        <v>142</v>
      </c>
      <c r="B21" s="40">
        <v>11314559</v>
      </c>
      <c r="C21" s="40">
        <v>11915000</v>
      </c>
      <c r="D21" s="40">
        <f t="shared" si="0"/>
        <v>23229559</v>
      </c>
      <c r="E21" s="40">
        <v>1452505.08</v>
      </c>
      <c r="F21" s="40">
        <v>1452505.08</v>
      </c>
      <c r="G21" s="40">
        <f t="shared" si="1"/>
        <v>21777053.920000002</v>
      </c>
    </row>
    <row r="22" spans="1:7" x14ac:dyDescent="0.2">
      <c r="A22" s="47" t="s">
        <v>143</v>
      </c>
      <c r="B22" s="40">
        <v>4594286</v>
      </c>
      <c r="C22" s="40">
        <v>100000</v>
      </c>
      <c r="D22" s="40">
        <f t="shared" si="0"/>
        <v>4694286</v>
      </c>
      <c r="E22" s="40">
        <v>958153.84</v>
      </c>
      <c r="F22" s="40">
        <v>958153.84</v>
      </c>
      <c r="G22" s="40">
        <f t="shared" si="1"/>
        <v>3736132.16</v>
      </c>
    </row>
    <row r="23" spans="1:7" x14ac:dyDescent="0.2">
      <c r="A23" s="47" t="s">
        <v>144</v>
      </c>
      <c r="B23" s="40">
        <v>4241745</v>
      </c>
      <c r="C23" s="40">
        <v>30000</v>
      </c>
      <c r="D23" s="40">
        <f t="shared" si="0"/>
        <v>4271745</v>
      </c>
      <c r="E23" s="40">
        <v>936835.01</v>
      </c>
      <c r="F23" s="40">
        <v>936835.01</v>
      </c>
      <c r="G23" s="40">
        <f t="shared" si="1"/>
        <v>3334909.99</v>
      </c>
    </row>
    <row r="24" spans="1:7" x14ac:dyDescent="0.2">
      <c r="A24" s="47" t="s">
        <v>145</v>
      </c>
      <c r="B24" s="40">
        <v>2624463</v>
      </c>
      <c r="C24" s="40">
        <v>0</v>
      </c>
      <c r="D24" s="40">
        <f t="shared" si="0"/>
        <v>2624463</v>
      </c>
      <c r="E24" s="40">
        <v>538722.98</v>
      </c>
      <c r="F24" s="40">
        <v>538722.98</v>
      </c>
      <c r="G24" s="40">
        <f t="shared" si="1"/>
        <v>2085740.02</v>
      </c>
    </row>
    <row r="25" spans="1:7" x14ac:dyDescent="0.2">
      <c r="A25" s="47" t="s">
        <v>146</v>
      </c>
      <c r="B25" s="40">
        <v>3832873</v>
      </c>
      <c r="C25" s="40">
        <v>9000</v>
      </c>
      <c r="D25" s="40">
        <f t="shared" si="0"/>
        <v>3841873</v>
      </c>
      <c r="E25" s="40">
        <v>489746.29</v>
      </c>
      <c r="F25" s="40">
        <v>489746.29</v>
      </c>
      <c r="G25" s="40">
        <f t="shared" si="1"/>
        <v>3352126.71</v>
      </c>
    </row>
    <row r="26" spans="1:7" x14ac:dyDescent="0.2">
      <c r="A26" s="47" t="s">
        <v>147</v>
      </c>
      <c r="B26" s="40">
        <v>11708955</v>
      </c>
      <c r="C26" s="40">
        <v>3005000</v>
      </c>
      <c r="D26" s="40">
        <f t="shared" si="0"/>
        <v>14713955</v>
      </c>
      <c r="E26" s="40">
        <v>1337792.06</v>
      </c>
      <c r="F26" s="40">
        <v>1337792.06</v>
      </c>
      <c r="G26" s="40">
        <f t="shared" si="1"/>
        <v>13376162.939999999</v>
      </c>
    </row>
    <row r="27" spans="1:7" x14ac:dyDescent="0.2">
      <c r="A27" s="47" t="s">
        <v>148</v>
      </c>
      <c r="B27" s="40">
        <v>1145669</v>
      </c>
      <c r="C27" s="40">
        <v>34465000</v>
      </c>
      <c r="D27" s="40">
        <f t="shared" si="0"/>
        <v>35610669</v>
      </c>
      <c r="E27" s="40">
        <v>177796.9</v>
      </c>
      <c r="F27" s="40">
        <v>177796.9</v>
      </c>
      <c r="G27" s="40">
        <f t="shared" si="1"/>
        <v>35432872.100000001</v>
      </c>
    </row>
    <row r="28" spans="1:7" x14ac:dyDescent="0.2">
      <c r="A28" s="47" t="s">
        <v>149</v>
      </c>
      <c r="B28" s="40">
        <v>853379</v>
      </c>
      <c r="C28" s="40">
        <v>150000</v>
      </c>
      <c r="D28" s="40">
        <f t="shared" si="0"/>
        <v>1003379</v>
      </c>
      <c r="E28" s="40">
        <v>145161.53</v>
      </c>
      <c r="F28" s="40">
        <v>145161.53</v>
      </c>
      <c r="G28" s="40">
        <f t="shared" si="1"/>
        <v>858217.47</v>
      </c>
    </row>
    <row r="29" spans="1:7" x14ac:dyDescent="0.2">
      <c r="A29" s="47" t="s">
        <v>150</v>
      </c>
      <c r="B29" s="40">
        <v>1007413</v>
      </c>
      <c r="C29" s="40">
        <v>0</v>
      </c>
      <c r="D29" s="40">
        <f t="shared" si="0"/>
        <v>1007413</v>
      </c>
      <c r="E29" s="40">
        <v>34755.660000000003</v>
      </c>
      <c r="F29" s="40">
        <v>34755.660000000003</v>
      </c>
      <c r="G29" s="40">
        <f t="shared" si="1"/>
        <v>972657.34</v>
      </c>
    </row>
    <row r="30" spans="1:7" x14ac:dyDescent="0.2">
      <c r="A30" s="47" t="s">
        <v>151</v>
      </c>
      <c r="B30" s="40">
        <v>44395261</v>
      </c>
      <c r="C30" s="40">
        <v>1109000</v>
      </c>
      <c r="D30" s="40">
        <f t="shared" si="0"/>
        <v>45504261</v>
      </c>
      <c r="E30" s="40">
        <v>7975916.9800000004</v>
      </c>
      <c r="F30" s="40">
        <v>7962604.6399999997</v>
      </c>
      <c r="G30" s="40">
        <f t="shared" si="1"/>
        <v>37528344.019999996</v>
      </c>
    </row>
    <row r="31" spans="1:7" x14ac:dyDescent="0.2">
      <c r="A31" s="47" t="s">
        <v>152</v>
      </c>
      <c r="B31" s="40">
        <v>8451731</v>
      </c>
      <c r="C31" s="40">
        <v>1084000</v>
      </c>
      <c r="D31" s="40">
        <f t="shared" si="0"/>
        <v>9535731</v>
      </c>
      <c r="E31" s="40">
        <v>1805019.97</v>
      </c>
      <c r="F31" s="40">
        <v>1647009.97</v>
      </c>
      <c r="G31" s="40">
        <f t="shared" si="1"/>
        <v>7730711.0300000003</v>
      </c>
    </row>
    <row r="32" spans="1:7" x14ac:dyDescent="0.2">
      <c r="A32" s="47" t="s">
        <v>153</v>
      </c>
      <c r="B32" s="40">
        <v>2842329</v>
      </c>
      <c r="C32" s="40">
        <v>0</v>
      </c>
      <c r="D32" s="40">
        <f t="shared" si="0"/>
        <v>2842329</v>
      </c>
      <c r="E32" s="40">
        <v>528512.27</v>
      </c>
      <c r="F32" s="40">
        <v>528512.27</v>
      </c>
      <c r="G32" s="40">
        <f t="shared" si="1"/>
        <v>2313816.73</v>
      </c>
    </row>
    <row r="33" spans="1:7" x14ac:dyDescent="0.2">
      <c r="A33" s="47" t="s">
        <v>154</v>
      </c>
      <c r="B33" s="40">
        <v>1326661</v>
      </c>
      <c r="C33" s="40">
        <v>35000</v>
      </c>
      <c r="D33" s="40">
        <f t="shared" si="0"/>
        <v>1361661</v>
      </c>
      <c r="E33" s="40">
        <v>262932</v>
      </c>
      <c r="F33" s="40">
        <v>262932</v>
      </c>
      <c r="G33" s="40">
        <f t="shared" si="1"/>
        <v>1098729</v>
      </c>
    </row>
    <row r="34" spans="1:7" x14ac:dyDescent="0.2">
      <c r="A34" s="47" t="s">
        <v>155</v>
      </c>
      <c r="B34" s="40">
        <v>426911</v>
      </c>
      <c r="C34" s="40">
        <v>0</v>
      </c>
      <c r="D34" s="40">
        <f t="shared" si="0"/>
        <v>426911</v>
      </c>
      <c r="E34" s="40">
        <v>97501.4</v>
      </c>
      <c r="F34" s="40">
        <v>97501.4</v>
      </c>
      <c r="G34" s="40">
        <f t="shared" si="1"/>
        <v>329409.59999999998</v>
      </c>
    </row>
    <row r="35" spans="1:7" x14ac:dyDescent="0.2">
      <c r="A35" s="47" t="s">
        <v>156</v>
      </c>
      <c r="B35" s="40">
        <v>2375806</v>
      </c>
      <c r="C35" s="40">
        <v>562282.44999999995</v>
      </c>
      <c r="D35" s="40">
        <f t="shared" si="0"/>
        <v>2938088.45</v>
      </c>
      <c r="E35" s="40">
        <v>468336.93</v>
      </c>
      <c r="F35" s="40">
        <v>468336.93</v>
      </c>
      <c r="G35" s="40">
        <f t="shared" si="1"/>
        <v>2469751.52</v>
      </c>
    </row>
    <row r="36" spans="1:7" x14ac:dyDescent="0.2">
      <c r="A36" s="47" t="s">
        <v>157</v>
      </c>
      <c r="B36" s="40">
        <v>245569</v>
      </c>
      <c r="C36" s="40">
        <v>0</v>
      </c>
      <c r="D36" s="40">
        <f t="shared" si="0"/>
        <v>245569</v>
      </c>
      <c r="E36" s="40">
        <v>25425.5</v>
      </c>
      <c r="F36" s="40">
        <v>25425.5</v>
      </c>
      <c r="G36" s="40">
        <f t="shared" si="1"/>
        <v>220143.5</v>
      </c>
    </row>
    <row r="37" spans="1:7" x14ac:dyDescent="0.2">
      <c r="A37" s="47" t="s">
        <v>158</v>
      </c>
      <c r="B37" s="40">
        <v>28761769.489999998</v>
      </c>
      <c r="C37" s="40">
        <v>5695000</v>
      </c>
      <c r="D37" s="40">
        <f t="shared" si="0"/>
        <v>34456769.489999995</v>
      </c>
      <c r="E37" s="40">
        <v>7049561.7400000002</v>
      </c>
      <c r="F37" s="40">
        <v>6438214.1600000001</v>
      </c>
      <c r="G37" s="40">
        <f t="shared" si="1"/>
        <v>27407207.749999993</v>
      </c>
    </row>
    <row r="38" spans="1:7" x14ac:dyDescent="0.2">
      <c r="A38" s="47" t="s">
        <v>159</v>
      </c>
      <c r="B38" s="40">
        <v>34939427.670000002</v>
      </c>
      <c r="C38" s="40">
        <v>-1300000</v>
      </c>
      <c r="D38" s="40">
        <f t="shared" si="0"/>
        <v>33639427.670000002</v>
      </c>
      <c r="E38" s="40">
        <v>7031143.8499999996</v>
      </c>
      <c r="F38" s="40">
        <v>5905325.9500000002</v>
      </c>
      <c r="G38" s="40">
        <f t="shared" si="1"/>
        <v>26608283.82</v>
      </c>
    </row>
    <row r="39" spans="1:7" x14ac:dyDescent="0.2">
      <c r="A39" s="47" t="s">
        <v>160</v>
      </c>
      <c r="B39" s="40">
        <v>1461260</v>
      </c>
      <c r="C39" s="40">
        <v>0</v>
      </c>
      <c r="D39" s="40">
        <f t="shared" si="0"/>
        <v>1461260</v>
      </c>
      <c r="E39" s="40">
        <v>283964</v>
      </c>
      <c r="F39" s="40">
        <v>283964</v>
      </c>
      <c r="G39" s="40">
        <f t="shared" si="1"/>
        <v>1177296</v>
      </c>
    </row>
    <row r="40" spans="1:7" x14ac:dyDescent="0.2">
      <c r="A40" s="47" t="s">
        <v>161</v>
      </c>
      <c r="B40" s="40">
        <v>2994116</v>
      </c>
      <c r="C40" s="40">
        <v>-30000</v>
      </c>
      <c r="D40" s="40">
        <f t="shared" si="0"/>
        <v>2964116</v>
      </c>
      <c r="E40" s="40">
        <v>634635.64</v>
      </c>
      <c r="F40" s="40">
        <v>634635.64</v>
      </c>
      <c r="G40" s="40">
        <f t="shared" si="1"/>
        <v>2329480.36</v>
      </c>
    </row>
    <row r="41" spans="1:7" x14ac:dyDescent="0.2">
      <c r="A41" s="47" t="s">
        <v>162</v>
      </c>
      <c r="B41" s="40">
        <v>657451</v>
      </c>
      <c r="C41" s="40">
        <v>0</v>
      </c>
      <c r="D41" s="40">
        <f t="shared" si="0"/>
        <v>657451</v>
      </c>
      <c r="E41" s="40">
        <v>106621.45</v>
      </c>
      <c r="F41" s="40">
        <v>106621.45</v>
      </c>
      <c r="G41" s="40">
        <f t="shared" si="1"/>
        <v>550829.55000000005</v>
      </c>
    </row>
    <row r="42" spans="1:7" x14ac:dyDescent="0.2">
      <c r="A42" s="47" t="s">
        <v>163</v>
      </c>
      <c r="B42" s="40">
        <v>12445484</v>
      </c>
      <c r="C42" s="40">
        <v>0</v>
      </c>
      <c r="D42" s="40">
        <f t="shared" si="0"/>
        <v>12445484</v>
      </c>
      <c r="E42" s="40">
        <v>1958347.99</v>
      </c>
      <c r="F42" s="40">
        <v>1958347.99</v>
      </c>
      <c r="G42" s="40">
        <f t="shared" si="1"/>
        <v>10487136.01</v>
      </c>
    </row>
    <row r="43" spans="1:7" x14ac:dyDescent="0.2">
      <c r="A43" s="47" t="s">
        <v>164</v>
      </c>
      <c r="B43" s="40">
        <v>3883525</v>
      </c>
      <c r="C43" s="40">
        <v>0</v>
      </c>
      <c r="D43" s="40">
        <f t="shared" si="0"/>
        <v>3883525</v>
      </c>
      <c r="E43" s="40">
        <v>531624.56999999995</v>
      </c>
      <c r="F43" s="40">
        <v>531624.56999999995</v>
      </c>
      <c r="G43" s="40">
        <f t="shared" si="1"/>
        <v>3351900.43</v>
      </c>
    </row>
    <row r="44" spans="1:7" x14ac:dyDescent="0.2">
      <c r="A44" s="47" t="s">
        <v>165</v>
      </c>
      <c r="B44" s="40">
        <v>2743524</v>
      </c>
      <c r="C44" s="40">
        <v>185000</v>
      </c>
      <c r="D44" s="40">
        <f t="shared" si="0"/>
        <v>2928524</v>
      </c>
      <c r="E44" s="40">
        <v>561893.59</v>
      </c>
      <c r="F44" s="40">
        <v>561893.59</v>
      </c>
      <c r="G44" s="40">
        <f t="shared" si="1"/>
        <v>2366630.41</v>
      </c>
    </row>
    <row r="45" spans="1:7" x14ac:dyDescent="0.2">
      <c r="A45" s="47" t="s">
        <v>166</v>
      </c>
      <c r="B45" s="40">
        <v>2659324</v>
      </c>
      <c r="C45" s="40">
        <v>850000</v>
      </c>
      <c r="D45" s="40">
        <f t="shared" si="0"/>
        <v>3509324</v>
      </c>
      <c r="E45" s="40">
        <v>339244.16</v>
      </c>
      <c r="F45" s="40">
        <v>339244.16</v>
      </c>
      <c r="G45" s="40">
        <f t="shared" si="1"/>
        <v>3170079.84</v>
      </c>
    </row>
    <row r="46" spans="1:7" x14ac:dyDescent="0.2">
      <c r="A46" s="47" t="s">
        <v>167</v>
      </c>
      <c r="B46" s="40">
        <v>6373856</v>
      </c>
      <c r="C46" s="40">
        <v>3055000</v>
      </c>
      <c r="D46" s="40">
        <f t="shared" si="0"/>
        <v>9428856</v>
      </c>
      <c r="E46" s="40">
        <v>183812</v>
      </c>
      <c r="F46" s="40">
        <v>183130</v>
      </c>
      <c r="G46" s="40">
        <f t="shared" si="1"/>
        <v>9245044</v>
      </c>
    </row>
    <row r="47" spans="1:7" x14ac:dyDescent="0.2">
      <c r="A47" s="47" t="s">
        <v>168</v>
      </c>
      <c r="B47" s="40">
        <v>8700753</v>
      </c>
      <c r="C47" s="40">
        <v>600000</v>
      </c>
      <c r="D47" s="40">
        <f t="shared" si="0"/>
        <v>9300753</v>
      </c>
      <c r="E47" s="40">
        <v>662714.11</v>
      </c>
      <c r="F47" s="40">
        <v>662714.11</v>
      </c>
      <c r="G47" s="40">
        <f t="shared" si="1"/>
        <v>8638038.8900000006</v>
      </c>
    </row>
    <row r="48" spans="1:7" x14ac:dyDescent="0.2">
      <c r="A48" s="47" t="s">
        <v>169</v>
      </c>
      <c r="B48" s="40">
        <v>2086718</v>
      </c>
      <c r="C48" s="40">
        <v>30000</v>
      </c>
      <c r="D48" s="40">
        <f t="shared" si="0"/>
        <v>2116718</v>
      </c>
      <c r="E48" s="40">
        <v>391981.1</v>
      </c>
      <c r="F48" s="40">
        <v>391981.1</v>
      </c>
      <c r="G48" s="40">
        <f t="shared" si="1"/>
        <v>1724736.9</v>
      </c>
    </row>
    <row r="49" spans="1:7" x14ac:dyDescent="0.2">
      <c r="A49" s="47" t="s">
        <v>170</v>
      </c>
      <c r="B49" s="40">
        <v>3499519</v>
      </c>
      <c r="C49" s="40">
        <v>90000</v>
      </c>
      <c r="D49" s="40">
        <f t="shared" si="0"/>
        <v>3589519</v>
      </c>
      <c r="E49" s="40">
        <v>793602.31</v>
      </c>
      <c r="F49" s="40">
        <v>793602.31</v>
      </c>
      <c r="G49" s="40">
        <f t="shared" si="1"/>
        <v>2795916.69</v>
      </c>
    </row>
    <row r="50" spans="1:7" x14ac:dyDescent="0.2">
      <c r="A50" s="47" t="s">
        <v>171</v>
      </c>
      <c r="B50" s="40">
        <v>1220727</v>
      </c>
      <c r="C50" s="40">
        <v>100000</v>
      </c>
      <c r="D50" s="40">
        <f t="shared" si="0"/>
        <v>1320727</v>
      </c>
      <c r="E50" s="40">
        <v>225453.19</v>
      </c>
      <c r="F50" s="40">
        <v>225453.19</v>
      </c>
      <c r="G50" s="40">
        <f t="shared" si="1"/>
        <v>1095273.81</v>
      </c>
    </row>
    <row r="51" spans="1:7" x14ac:dyDescent="0.2">
      <c r="A51" s="47" t="s">
        <v>172</v>
      </c>
      <c r="B51" s="40">
        <v>1885469</v>
      </c>
      <c r="C51" s="40">
        <v>259000</v>
      </c>
      <c r="D51" s="40">
        <f t="shared" si="0"/>
        <v>2144469</v>
      </c>
      <c r="E51" s="40">
        <v>252296.3</v>
      </c>
      <c r="F51" s="40">
        <v>252296.3</v>
      </c>
      <c r="G51" s="40">
        <f t="shared" si="1"/>
        <v>1892172.7</v>
      </c>
    </row>
    <row r="52" spans="1:7" x14ac:dyDescent="0.2">
      <c r="A52" s="47" t="s">
        <v>173</v>
      </c>
      <c r="B52" s="40">
        <v>908372</v>
      </c>
      <c r="C52" s="40">
        <v>137000</v>
      </c>
      <c r="D52" s="40">
        <f t="shared" si="0"/>
        <v>1045372</v>
      </c>
      <c r="E52" s="40">
        <v>154894.29</v>
      </c>
      <c r="F52" s="40">
        <v>154894.29</v>
      </c>
      <c r="G52" s="40">
        <f t="shared" si="1"/>
        <v>890477.71</v>
      </c>
    </row>
    <row r="53" spans="1:7" x14ac:dyDescent="0.2">
      <c r="A53" s="47" t="s">
        <v>174</v>
      </c>
      <c r="B53" s="40">
        <v>888338</v>
      </c>
      <c r="C53" s="40">
        <v>87220</v>
      </c>
      <c r="D53" s="40">
        <f t="shared" si="0"/>
        <v>975558</v>
      </c>
      <c r="E53" s="40">
        <v>248921</v>
      </c>
      <c r="F53" s="40">
        <v>248921</v>
      </c>
      <c r="G53" s="40">
        <f t="shared" si="1"/>
        <v>726637</v>
      </c>
    </row>
    <row r="54" spans="1:7" x14ac:dyDescent="0.2">
      <c r="A54" s="47" t="s">
        <v>175</v>
      </c>
      <c r="B54" s="40">
        <v>5244916</v>
      </c>
      <c r="C54" s="40">
        <v>0</v>
      </c>
      <c r="D54" s="40">
        <f t="shared" si="0"/>
        <v>5244916</v>
      </c>
      <c r="E54" s="40">
        <v>1111546.1399999999</v>
      </c>
      <c r="F54" s="40">
        <v>1111546.1399999999</v>
      </c>
      <c r="G54" s="40">
        <f t="shared" si="1"/>
        <v>4133369.8600000003</v>
      </c>
    </row>
    <row r="55" spans="1:7" x14ac:dyDescent="0.2">
      <c r="A55" s="47" t="s">
        <v>176</v>
      </c>
      <c r="B55" s="40">
        <v>14202338</v>
      </c>
      <c r="C55" s="40">
        <v>800000</v>
      </c>
      <c r="D55" s="40">
        <f t="shared" si="0"/>
        <v>15002338</v>
      </c>
      <c r="E55" s="40">
        <v>4350584.51</v>
      </c>
      <c r="F55" s="40">
        <v>4350584.51</v>
      </c>
      <c r="G55" s="40">
        <f t="shared" si="1"/>
        <v>10651753.49</v>
      </c>
    </row>
    <row r="56" spans="1:7" x14ac:dyDescent="0.2">
      <c r="A56" s="47" t="s">
        <v>177</v>
      </c>
      <c r="B56" s="40">
        <v>2619600</v>
      </c>
      <c r="C56" s="40">
        <v>385658</v>
      </c>
      <c r="D56" s="40">
        <f t="shared" si="0"/>
        <v>3005258</v>
      </c>
      <c r="E56" s="40">
        <v>1040558</v>
      </c>
      <c r="F56" s="40">
        <v>1040558</v>
      </c>
      <c r="G56" s="40">
        <f t="shared" si="1"/>
        <v>1964700</v>
      </c>
    </row>
    <row r="57" spans="1:7" x14ac:dyDescent="0.2">
      <c r="A57" s="28"/>
      <c r="B57" s="7"/>
      <c r="C57" s="7"/>
      <c r="D57" s="7"/>
      <c r="E57" s="7"/>
      <c r="F57" s="7"/>
      <c r="G57" s="7"/>
    </row>
    <row r="58" spans="1:7" x14ac:dyDescent="0.2">
      <c r="A58" s="29" t="s">
        <v>77</v>
      </c>
      <c r="B58" s="9"/>
      <c r="C58" s="9"/>
      <c r="D58" s="9"/>
      <c r="E58" s="9"/>
      <c r="F58" s="9"/>
      <c r="G58" s="9"/>
    </row>
    <row r="61" spans="1:7" ht="45" customHeight="1" x14ac:dyDescent="0.2">
      <c r="A61" s="53" t="s">
        <v>179</v>
      </c>
      <c r="B61" s="49"/>
      <c r="C61" s="49"/>
      <c r="D61" s="49"/>
      <c r="E61" s="49"/>
      <c r="F61" s="49"/>
      <c r="G61" s="50"/>
    </row>
    <row r="63" spans="1:7" x14ac:dyDescent="0.2">
      <c r="A63" s="21"/>
      <c r="B63" s="44" t="s">
        <v>0</v>
      </c>
      <c r="C63" s="45"/>
      <c r="D63" s="45"/>
      <c r="E63" s="45"/>
      <c r="F63" s="46"/>
      <c r="G63" s="51" t="s">
        <v>7</v>
      </c>
    </row>
    <row r="64" spans="1:7" ht="22.5" x14ac:dyDescent="0.2">
      <c r="A64" s="22" t="s">
        <v>1</v>
      </c>
      <c r="B64" s="3" t="s">
        <v>2</v>
      </c>
      <c r="C64" s="3" t="s">
        <v>3</v>
      </c>
      <c r="D64" s="3" t="s">
        <v>4</v>
      </c>
      <c r="E64" s="3" t="s">
        <v>5</v>
      </c>
      <c r="F64" s="3" t="s">
        <v>6</v>
      </c>
      <c r="G64" s="52"/>
    </row>
    <row r="65" spans="1:7" x14ac:dyDescent="0.2">
      <c r="A65" s="23"/>
      <c r="B65" s="4">
        <v>1</v>
      </c>
      <c r="C65" s="4">
        <v>2</v>
      </c>
      <c r="D65" s="4" t="s">
        <v>8</v>
      </c>
      <c r="E65" s="4">
        <v>4</v>
      </c>
      <c r="F65" s="4">
        <v>5</v>
      </c>
      <c r="G65" s="4" t="s">
        <v>9</v>
      </c>
    </row>
    <row r="66" spans="1:7" x14ac:dyDescent="0.2">
      <c r="A66" s="12"/>
      <c r="B66" s="13"/>
      <c r="C66" s="13"/>
      <c r="D66" s="13"/>
      <c r="E66" s="13"/>
      <c r="F66" s="13"/>
      <c r="G66" s="13"/>
    </row>
    <row r="67" spans="1:7" x14ac:dyDescent="0.2">
      <c r="A67" s="28" t="s">
        <v>81</v>
      </c>
      <c r="B67" s="40">
        <v>0</v>
      </c>
      <c r="C67" s="40">
        <v>0</v>
      </c>
      <c r="D67" s="40">
        <f>B67+C67</f>
        <v>0</v>
      </c>
      <c r="E67" s="40">
        <v>0</v>
      </c>
      <c r="F67" s="40">
        <v>0</v>
      </c>
      <c r="G67" s="40">
        <f>D67-E67</f>
        <v>0</v>
      </c>
    </row>
    <row r="68" spans="1:7" x14ac:dyDescent="0.2">
      <c r="A68" s="28" t="s">
        <v>82</v>
      </c>
      <c r="B68" s="40">
        <v>0</v>
      </c>
      <c r="C68" s="40">
        <v>0</v>
      </c>
      <c r="D68" s="40">
        <f>B68+C68</f>
        <v>0</v>
      </c>
      <c r="E68" s="40">
        <v>0</v>
      </c>
      <c r="F68" s="40">
        <v>0</v>
      </c>
      <c r="G68" s="40">
        <f>D68-E68</f>
        <v>0</v>
      </c>
    </row>
    <row r="69" spans="1:7" x14ac:dyDescent="0.2">
      <c r="A69" s="28" t="s">
        <v>83</v>
      </c>
      <c r="B69" s="40">
        <v>0</v>
      </c>
      <c r="C69" s="40">
        <v>0</v>
      </c>
      <c r="D69" s="40">
        <f>B69+C69</f>
        <v>0</v>
      </c>
      <c r="E69" s="40">
        <v>0</v>
      </c>
      <c r="F69" s="40">
        <v>0</v>
      </c>
      <c r="G69" s="40">
        <f>D69-E69</f>
        <v>0</v>
      </c>
    </row>
    <row r="70" spans="1:7" x14ac:dyDescent="0.2">
      <c r="A70" s="28" t="s">
        <v>84</v>
      </c>
      <c r="B70" s="40">
        <v>0</v>
      </c>
      <c r="C70" s="40">
        <v>0</v>
      </c>
      <c r="D70" s="40">
        <f>B70+C70</f>
        <v>0</v>
      </c>
      <c r="E70" s="40">
        <v>0</v>
      </c>
      <c r="F70" s="40">
        <v>0</v>
      </c>
      <c r="G70" s="40">
        <f>D70-E70</f>
        <v>0</v>
      </c>
    </row>
    <row r="71" spans="1:7" x14ac:dyDescent="0.2">
      <c r="A71" s="2"/>
      <c r="B71" s="15"/>
      <c r="C71" s="15"/>
      <c r="D71" s="15"/>
      <c r="E71" s="15"/>
      <c r="F71" s="15"/>
      <c r="G71" s="15"/>
    </row>
    <row r="72" spans="1:7" x14ac:dyDescent="0.2">
      <c r="A72" s="29" t="s">
        <v>77</v>
      </c>
      <c r="B72" s="48">
        <f t="shared" ref="B72:G72" si="2">SUM(B68:B71)</f>
        <v>0</v>
      </c>
      <c r="C72" s="48">
        <f t="shared" si="2"/>
        <v>0</v>
      </c>
      <c r="D72" s="48">
        <f t="shared" si="2"/>
        <v>0</v>
      </c>
      <c r="E72" s="48">
        <f t="shared" si="2"/>
        <v>0</v>
      </c>
      <c r="F72" s="48">
        <f t="shared" si="2"/>
        <v>0</v>
      </c>
      <c r="G72" s="48">
        <f t="shared" si="2"/>
        <v>0</v>
      </c>
    </row>
    <row r="75" spans="1:7" ht="45" customHeight="1" x14ac:dyDescent="0.2">
      <c r="A75" s="53" t="s">
        <v>180</v>
      </c>
      <c r="B75" s="49"/>
      <c r="C75" s="49"/>
      <c r="D75" s="49"/>
      <c r="E75" s="49"/>
      <c r="F75" s="49"/>
      <c r="G75" s="50"/>
    </row>
    <row r="76" spans="1:7" x14ac:dyDescent="0.2">
      <c r="A76" s="21"/>
      <c r="B76" s="24" t="s">
        <v>0</v>
      </c>
      <c r="C76" s="25"/>
      <c r="D76" s="25"/>
      <c r="E76" s="25"/>
      <c r="F76" s="26"/>
      <c r="G76" s="51" t="s">
        <v>7</v>
      </c>
    </row>
    <row r="77" spans="1:7" ht="22.5" x14ac:dyDescent="0.2">
      <c r="A77" s="22" t="s">
        <v>1</v>
      </c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52"/>
    </row>
    <row r="78" spans="1:7" x14ac:dyDescent="0.2">
      <c r="A78" s="23"/>
      <c r="B78" s="4">
        <v>1</v>
      </c>
      <c r="C78" s="4">
        <v>2</v>
      </c>
      <c r="D78" s="4" t="s">
        <v>8</v>
      </c>
      <c r="E78" s="4">
        <v>4</v>
      </c>
      <c r="F78" s="4">
        <v>5</v>
      </c>
      <c r="G78" s="4" t="s">
        <v>9</v>
      </c>
    </row>
    <row r="79" spans="1:7" x14ac:dyDescent="0.2">
      <c r="A79" s="12"/>
      <c r="B79" s="13"/>
      <c r="C79" s="13"/>
      <c r="D79" s="13"/>
      <c r="E79" s="13"/>
      <c r="F79" s="13"/>
      <c r="G79" s="13"/>
    </row>
    <row r="80" spans="1:7" ht="22.5" x14ac:dyDescent="0.2">
      <c r="A80" s="30" t="s">
        <v>85</v>
      </c>
      <c r="B80" s="40">
        <v>16821938</v>
      </c>
      <c r="C80" s="40">
        <v>1185658</v>
      </c>
      <c r="D80" s="40">
        <f t="shared" ref="D80" si="3">B80+C80</f>
        <v>18007596</v>
      </c>
      <c r="E80" s="40">
        <v>5391142.5099999998</v>
      </c>
      <c r="F80" s="40">
        <v>5391142.5099999998</v>
      </c>
      <c r="G80" s="40">
        <f t="shared" ref="G80" si="4">D80-E80</f>
        <v>12616453.49</v>
      </c>
    </row>
    <row r="81" spans="1:7" x14ac:dyDescent="0.2">
      <c r="A81" s="30"/>
      <c r="B81" s="14"/>
      <c r="C81" s="14"/>
      <c r="D81" s="14"/>
      <c r="E81" s="14"/>
      <c r="F81" s="14"/>
      <c r="G81" s="14"/>
    </row>
    <row r="82" spans="1:7" x14ac:dyDescent="0.2">
      <c r="A82" s="30" t="s">
        <v>86</v>
      </c>
      <c r="B82" s="40">
        <v>0</v>
      </c>
      <c r="C82" s="40">
        <v>0</v>
      </c>
      <c r="D82" s="40">
        <f t="shared" ref="D82" si="5">B82+C82</f>
        <v>0</v>
      </c>
      <c r="E82" s="40">
        <v>0</v>
      </c>
      <c r="F82" s="40">
        <v>0</v>
      </c>
      <c r="G82" s="40">
        <f t="shared" ref="G82" si="6">D82-E82</f>
        <v>0</v>
      </c>
    </row>
    <row r="83" spans="1:7" x14ac:dyDescent="0.2">
      <c r="A83" s="30"/>
      <c r="B83" s="14"/>
      <c r="C83" s="14"/>
      <c r="D83" s="14"/>
      <c r="E83" s="14"/>
      <c r="F83" s="14"/>
      <c r="G83" s="14"/>
    </row>
    <row r="84" spans="1:7" ht="22.5" x14ac:dyDescent="0.2">
      <c r="A84" s="30" t="s">
        <v>87</v>
      </c>
      <c r="B84" s="40">
        <v>0</v>
      </c>
      <c r="C84" s="40">
        <v>0</v>
      </c>
      <c r="D84" s="40">
        <f t="shared" ref="D84" si="7">B84+C84</f>
        <v>0</v>
      </c>
      <c r="E84" s="40">
        <v>0</v>
      </c>
      <c r="F84" s="40">
        <v>0</v>
      </c>
      <c r="G84" s="40">
        <f t="shared" ref="G84" si="8">D84-E84</f>
        <v>0</v>
      </c>
    </row>
    <row r="85" spans="1:7" x14ac:dyDescent="0.2">
      <c r="A85" s="30"/>
      <c r="B85" s="14"/>
      <c r="C85" s="14"/>
      <c r="D85" s="14"/>
      <c r="E85" s="14"/>
      <c r="F85" s="14"/>
      <c r="G85" s="14"/>
    </row>
    <row r="86" spans="1:7" ht="22.5" x14ac:dyDescent="0.2">
      <c r="A86" s="30" t="s">
        <v>88</v>
      </c>
      <c r="B86" s="40">
        <v>0</v>
      </c>
      <c r="C86" s="40">
        <v>0</v>
      </c>
      <c r="D86" s="40">
        <f t="shared" ref="D86" si="9">B86+C86</f>
        <v>0</v>
      </c>
      <c r="E86" s="40">
        <v>0</v>
      </c>
      <c r="F86" s="40">
        <v>0</v>
      </c>
      <c r="G86" s="40">
        <f t="shared" ref="G86" si="10">D86-E86</f>
        <v>0</v>
      </c>
    </row>
    <row r="87" spans="1:7" x14ac:dyDescent="0.2">
      <c r="A87" s="30"/>
      <c r="B87" s="14"/>
      <c r="C87" s="14"/>
      <c r="D87" s="14"/>
      <c r="E87" s="14"/>
      <c r="F87" s="14"/>
      <c r="G87" s="14"/>
    </row>
    <row r="88" spans="1:7" ht="22.5" x14ac:dyDescent="0.2">
      <c r="A88" s="30" t="s">
        <v>89</v>
      </c>
      <c r="B88" s="40">
        <v>0</v>
      </c>
      <c r="C88" s="40">
        <v>0</v>
      </c>
      <c r="D88" s="40">
        <f t="shared" ref="D88" si="11">B88+C88</f>
        <v>0</v>
      </c>
      <c r="E88" s="40">
        <v>0</v>
      </c>
      <c r="F88" s="40">
        <v>0</v>
      </c>
      <c r="G88" s="40">
        <f t="shared" ref="G88" si="12">D88-E88</f>
        <v>0</v>
      </c>
    </row>
    <row r="89" spans="1:7" x14ac:dyDescent="0.2">
      <c r="A89" s="30"/>
      <c r="B89" s="14"/>
      <c r="C89" s="14"/>
      <c r="D89" s="14"/>
      <c r="E89" s="14"/>
      <c r="F89" s="14"/>
      <c r="G89" s="14"/>
    </row>
    <row r="90" spans="1:7" ht="22.5" x14ac:dyDescent="0.2">
      <c r="A90" s="30" t="s">
        <v>90</v>
      </c>
      <c r="B90" s="40">
        <v>0</v>
      </c>
      <c r="C90" s="40">
        <v>0</v>
      </c>
      <c r="D90" s="40">
        <f t="shared" ref="D90" si="13">B90+C90</f>
        <v>0</v>
      </c>
      <c r="E90" s="40">
        <v>0</v>
      </c>
      <c r="F90" s="40">
        <v>0</v>
      </c>
      <c r="G90" s="40">
        <f t="shared" ref="G90" si="14">D90-E90</f>
        <v>0</v>
      </c>
    </row>
    <row r="91" spans="1:7" x14ac:dyDescent="0.2">
      <c r="A91" s="30"/>
      <c r="B91" s="14"/>
      <c r="C91" s="14"/>
      <c r="D91" s="14"/>
      <c r="E91" s="14"/>
      <c r="F91" s="14"/>
      <c r="G91" s="14"/>
    </row>
    <row r="92" spans="1:7" x14ac:dyDescent="0.2">
      <c r="A92" s="30" t="s">
        <v>91</v>
      </c>
      <c r="B92" s="40">
        <v>0</v>
      </c>
      <c r="C92" s="40">
        <v>0</v>
      </c>
      <c r="D92" s="40">
        <f t="shared" ref="D92" si="15">B92+C92</f>
        <v>0</v>
      </c>
      <c r="E92" s="40">
        <v>0</v>
      </c>
      <c r="F92" s="40">
        <v>0</v>
      </c>
      <c r="G92" s="40">
        <f t="shared" ref="G92" si="16">D92-E92</f>
        <v>0</v>
      </c>
    </row>
    <row r="93" spans="1:7" x14ac:dyDescent="0.2">
      <c r="A93" s="31"/>
      <c r="B93" s="15"/>
      <c r="C93" s="15"/>
      <c r="D93" s="15"/>
      <c r="E93" s="15"/>
      <c r="F93" s="15"/>
      <c r="G93" s="15"/>
    </row>
    <row r="94" spans="1:7" x14ac:dyDescent="0.2">
      <c r="A94" s="20" t="s">
        <v>77</v>
      </c>
      <c r="B94" s="48">
        <v>16821938</v>
      </c>
      <c r="C94" s="48">
        <v>1185658</v>
      </c>
      <c r="D94" s="48">
        <v>18007596</v>
      </c>
      <c r="E94" s="48">
        <v>5391142.5099999998</v>
      </c>
      <c r="F94" s="48">
        <v>5391142.5099999998</v>
      </c>
      <c r="G94" s="48">
        <v>12616453.49</v>
      </c>
    </row>
    <row r="96" spans="1:7" x14ac:dyDescent="0.2">
      <c r="A96" s="1" t="s">
        <v>184</v>
      </c>
    </row>
  </sheetData>
  <sheetProtection formatCells="0" formatColumns="0" formatRows="0" insertRows="0" deleteRows="0" autoFilter="0"/>
  <mergeCells count="6">
    <mergeCell ref="G3:G4"/>
    <mergeCell ref="G63:G64"/>
    <mergeCell ref="G76:G77"/>
    <mergeCell ref="A1:G1"/>
    <mergeCell ref="A61:G61"/>
    <mergeCell ref="A75:G7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workbookViewId="0">
      <selection activeCell="A44" sqref="A44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3" t="s">
        <v>181</v>
      </c>
      <c r="B1" s="49"/>
      <c r="C1" s="49"/>
      <c r="D1" s="49"/>
      <c r="E1" s="49"/>
      <c r="F1" s="49"/>
      <c r="G1" s="50"/>
    </row>
    <row r="2" spans="1:7" x14ac:dyDescent="0.2">
      <c r="A2" s="21"/>
      <c r="B2" s="24" t="s">
        <v>0</v>
      </c>
      <c r="C2" s="25"/>
      <c r="D2" s="25"/>
      <c r="E2" s="25"/>
      <c r="F2" s="26"/>
      <c r="G2" s="51" t="s">
        <v>7</v>
      </c>
    </row>
    <row r="3" spans="1:7" ht="24.95" customHeight="1" x14ac:dyDescent="0.2">
      <c r="A3" s="2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3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19"/>
      <c r="B5" s="5"/>
      <c r="C5" s="5"/>
      <c r="D5" s="5"/>
      <c r="E5" s="5"/>
      <c r="F5" s="5"/>
      <c r="G5" s="5"/>
    </row>
    <row r="6" spans="1:7" x14ac:dyDescent="0.2">
      <c r="A6" s="17" t="s">
        <v>92</v>
      </c>
      <c r="B6" s="41">
        <f t="shared" ref="B6:G6" si="0">SUM(B7:B14)</f>
        <v>201202627.16</v>
      </c>
      <c r="C6" s="41">
        <f t="shared" si="0"/>
        <v>23067887.43</v>
      </c>
      <c r="D6" s="41">
        <f t="shared" si="0"/>
        <v>224270514.59</v>
      </c>
      <c r="E6" s="41">
        <f t="shared" si="0"/>
        <v>35788058.099999994</v>
      </c>
      <c r="F6" s="41">
        <f t="shared" si="0"/>
        <v>33627175.279999994</v>
      </c>
      <c r="G6" s="41">
        <f t="shared" si="0"/>
        <v>188482456.48999998</v>
      </c>
    </row>
    <row r="7" spans="1:7" x14ac:dyDescent="0.2">
      <c r="A7" s="27" t="s">
        <v>93</v>
      </c>
      <c r="B7" s="40">
        <v>0</v>
      </c>
      <c r="C7" s="40">
        <v>0</v>
      </c>
      <c r="D7" s="40">
        <f>B7+C7</f>
        <v>0</v>
      </c>
      <c r="E7" s="40">
        <v>0</v>
      </c>
      <c r="F7" s="40">
        <v>0</v>
      </c>
      <c r="G7" s="40">
        <f>D7-E7</f>
        <v>0</v>
      </c>
    </row>
    <row r="8" spans="1:7" x14ac:dyDescent="0.2">
      <c r="A8" s="27" t="s">
        <v>94</v>
      </c>
      <c r="B8" s="40">
        <v>868071</v>
      </c>
      <c r="C8" s="40">
        <v>10000</v>
      </c>
      <c r="D8" s="40">
        <f t="shared" ref="D8:D14" si="1">B8+C8</f>
        <v>878071</v>
      </c>
      <c r="E8" s="40">
        <v>142059.04</v>
      </c>
      <c r="F8" s="40">
        <v>142059.04</v>
      </c>
      <c r="G8" s="40">
        <f t="shared" ref="G8:G14" si="2">D8-E8</f>
        <v>736011.96</v>
      </c>
    </row>
    <row r="9" spans="1:7" x14ac:dyDescent="0.2">
      <c r="A9" s="27" t="s">
        <v>95</v>
      </c>
      <c r="B9" s="40">
        <v>96043252.159999996</v>
      </c>
      <c r="C9" s="40">
        <v>5137220</v>
      </c>
      <c r="D9" s="40">
        <f t="shared" si="1"/>
        <v>101180472.16</v>
      </c>
      <c r="E9" s="40">
        <v>20743632.120000001</v>
      </c>
      <c r="F9" s="40">
        <v>18782347.640000001</v>
      </c>
      <c r="G9" s="40">
        <f t="shared" si="2"/>
        <v>80436840.039999992</v>
      </c>
    </row>
    <row r="10" spans="1:7" x14ac:dyDescent="0.2">
      <c r="A10" s="27" t="s">
        <v>96</v>
      </c>
      <c r="B10" s="40">
        <v>0</v>
      </c>
      <c r="C10" s="40">
        <v>0</v>
      </c>
      <c r="D10" s="40">
        <f t="shared" si="1"/>
        <v>0</v>
      </c>
      <c r="E10" s="40">
        <v>0</v>
      </c>
      <c r="F10" s="40">
        <v>0</v>
      </c>
      <c r="G10" s="40">
        <f t="shared" si="2"/>
        <v>0</v>
      </c>
    </row>
    <row r="11" spans="1:7" x14ac:dyDescent="0.2">
      <c r="A11" s="27" t="s">
        <v>97</v>
      </c>
      <c r="B11" s="40">
        <v>40307435</v>
      </c>
      <c r="C11" s="40">
        <v>15692667.43</v>
      </c>
      <c r="D11" s="40">
        <f t="shared" si="1"/>
        <v>56000102.43</v>
      </c>
      <c r="E11" s="40">
        <v>3424095.27</v>
      </c>
      <c r="F11" s="40">
        <v>3395819.27</v>
      </c>
      <c r="G11" s="40">
        <f t="shared" si="2"/>
        <v>52576007.159999996</v>
      </c>
    </row>
    <row r="12" spans="1:7" x14ac:dyDescent="0.2">
      <c r="A12" s="27" t="s">
        <v>98</v>
      </c>
      <c r="B12" s="40">
        <v>0</v>
      </c>
      <c r="C12" s="40">
        <v>0</v>
      </c>
      <c r="D12" s="40">
        <f t="shared" si="1"/>
        <v>0</v>
      </c>
      <c r="E12" s="40">
        <v>0</v>
      </c>
      <c r="F12" s="40">
        <v>0</v>
      </c>
      <c r="G12" s="40">
        <f t="shared" si="2"/>
        <v>0</v>
      </c>
    </row>
    <row r="13" spans="1:7" x14ac:dyDescent="0.2">
      <c r="A13" s="27" t="s">
        <v>99</v>
      </c>
      <c r="B13" s="40">
        <v>57442893</v>
      </c>
      <c r="C13" s="40">
        <v>2228000</v>
      </c>
      <c r="D13" s="40">
        <f t="shared" si="1"/>
        <v>59670893</v>
      </c>
      <c r="E13" s="40">
        <v>10669882.619999999</v>
      </c>
      <c r="F13" s="40">
        <v>10498560.279999999</v>
      </c>
      <c r="G13" s="40">
        <f t="shared" si="2"/>
        <v>49001010.380000003</v>
      </c>
    </row>
    <row r="14" spans="1:7" x14ac:dyDescent="0.2">
      <c r="A14" s="27" t="s">
        <v>36</v>
      </c>
      <c r="B14" s="40">
        <v>6540976</v>
      </c>
      <c r="C14" s="40">
        <v>0</v>
      </c>
      <c r="D14" s="40">
        <f t="shared" si="1"/>
        <v>6540976</v>
      </c>
      <c r="E14" s="40">
        <v>808389.05</v>
      </c>
      <c r="F14" s="40">
        <v>808389.05</v>
      </c>
      <c r="G14" s="40">
        <f t="shared" si="2"/>
        <v>5732586.9500000002</v>
      </c>
    </row>
    <row r="15" spans="1:7" x14ac:dyDescent="0.2">
      <c r="A15" s="18"/>
      <c r="B15" s="6"/>
      <c r="C15" s="6"/>
      <c r="D15" s="6"/>
      <c r="E15" s="6"/>
      <c r="F15" s="6"/>
      <c r="G15" s="6"/>
    </row>
    <row r="16" spans="1:7" x14ac:dyDescent="0.2">
      <c r="A16" s="17" t="s">
        <v>100</v>
      </c>
      <c r="B16" s="41">
        <f t="shared" ref="B16:G16" si="3">SUM(B17:B23)</f>
        <v>290366621</v>
      </c>
      <c r="C16" s="41">
        <f t="shared" si="3"/>
        <v>-37570531.739999995</v>
      </c>
      <c r="D16" s="41">
        <f t="shared" si="3"/>
        <v>252796089.25999999</v>
      </c>
      <c r="E16" s="41">
        <f t="shared" si="3"/>
        <v>25574940.500000004</v>
      </c>
      <c r="F16" s="41">
        <f t="shared" si="3"/>
        <v>25574940.500000004</v>
      </c>
      <c r="G16" s="41">
        <f t="shared" si="3"/>
        <v>227221148.75999999</v>
      </c>
    </row>
    <row r="17" spans="1:7" x14ac:dyDescent="0.2">
      <c r="A17" s="27" t="s">
        <v>101</v>
      </c>
      <c r="B17" s="40">
        <v>13690365</v>
      </c>
      <c r="C17" s="40">
        <v>12477282.449999999</v>
      </c>
      <c r="D17" s="40">
        <f>B17+C17</f>
        <v>26167647.449999999</v>
      </c>
      <c r="E17" s="40">
        <v>1920842.01</v>
      </c>
      <c r="F17" s="40">
        <v>1920842.01</v>
      </c>
      <c r="G17" s="40">
        <f t="shared" ref="G17:G23" si="4">D17-E17</f>
        <v>24246805.439999998</v>
      </c>
    </row>
    <row r="18" spans="1:7" x14ac:dyDescent="0.2">
      <c r="A18" s="27" t="s">
        <v>102</v>
      </c>
      <c r="B18" s="40">
        <v>240519187</v>
      </c>
      <c r="C18" s="40">
        <v>-56513814.189999998</v>
      </c>
      <c r="D18" s="40">
        <f t="shared" ref="D18:D23" si="5">B18+C18</f>
        <v>184005372.81</v>
      </c>
      <c r="E18" s="40">
        <v>18029972.870000001</v>
      </c>
      <c r="F18" s="40">
        <v>18029972.870000001</v>
      </c>
      <c r="G18" s="40">
        <f t="shared" si="4"/>
        <v>165975399.94</v>
      </c>
    </row>
    <row r="19" spans="1:7" x14ac:dyDescent="0.2">
      <c r="A19" s="27" t="s">
        <v>103</v>
      </c>
      <c r="B19" s="40">
        <v>853379</v>
      </c>
      <c r="C19" s="40">
        <v>150000</v>
      </c>
      <c r="D19" s="40">
        <f t="shared" si="5"/>
        <v>1003379</v>
      </c>
      <c r="E19" s="40">
        <v>145161.53</v>
      </c>
      <c r="F19" s="40">
        <v>145161.53</v>
      </c>
      <c r="G19" s="40">
        <f t="shared" si="4"/>
        <v>858217.47</v>
      </c>
    </row>
    <row r="20" spans="1:7" x14ac:dyDescent="0.2">
      <c r="A20" s="27" t="s">
        <v>104</v>
      </c>
      <c r="B20" s="40">
        <v>8019655</v>
      </c>
      <c r="C20" s="40">
        <v>357000</v>
      </c>
      <c r="D20" s="40">
        <f t="shared" si="5"/>
        <v>8376655</v>
      </c>
      <c r="E20" s="40">
        <v>1629446.92</v>
      </c>
      <c r="F20" s="40">
        <v>1629446.92</v>
      </c>
      <c r="G20" s="40">
        <f t="shared" si="4"/>
        <v>6747208.0800000001</v>
      </c>
    </row>
    <row r="21" spans="1:7" x14ac:dyDescent="0.2">
      <c r="A21" s="27" t="s">
        <v>105</v>
      </c>
      <c r="B21" s="40">
        <v>9708166</v>
      </c>
      <c r="C21" s="40">
        <v>600000</v>
      </c>
      <c r="D21" s="40">
        <f t="shared" si="5"/>
        <v>10308166</v>
      </c>
      <c r="E21" s="40">
        <v>697469.77</v>
      </c>
      <c r="F21" s="40">
        <v>697469.77</v>
      </c>
      <c r="G21" s="40">
        <f t="shared" si="4"/>
        <v>9610696.2300000004</v>
      </c>
    </row>
    <row r="22" spans="1:7" x14ac:dyDescent="0.2">
      <c r="A22" s="27" t="s">
        <v>106</v>
      </c>
      <c r="B22" s="40">
        <v>17575869</v>
      </c>
      <c r="C22" s="40">
        <v>5359000</v>
      </c>
      <c r="D22" s="40">
        <f t="shared" si="5"/>
        <v>22934869</v>
      </c>
      <c r="E22" s="40">
        <v>3152047.4</v>
      </c>
      <c r="F22" s="40">
        <v>3152047.4</v>
      </c>
      <c r="G22" s="40">
        <f t="shared" si="4"/>
        <v>19782821.600000001</v>
      </c>
    </row>
    <row r="23" spans="1:7" x14ac:dyDescent="0.2">
      <c r="A23" s="27" t="s">
        <v>107</v>
      </c>
      <c r="B23" s="40">
        <v>0</v>
      </c>
      <c r="C23" s="40">
        <v>0</v>
      </c>
      <c r="D23" s="40">
        <f t="shared" si="5"/>
        <v>0</v>
      </c>
      <c r="E23" s="40">
        <v>0</v>
      </c>
      <c r="F23" s="40">
        <v>0</v>
      </c>
      <c r="G23" s="40">
        <f t="shared" si="4"/>
        <v>0</v>
      </c>
    </row>
    <row r="24" spans="1:7" x14ac:dyDescent="0.2">
      <c r="A24" s="18"/>
      <c r="B24" s="6"/>
      <c r="C24" s="6"/>
      <c r="D24" s="6"/>
      <c r="E24" s="6"/>
      <c r="F24" s="6"/>
      <c r="G24" s="6"/>
    </row>
    <row r="25" spans="1:7" x14ac:dyDescent="0.2">
      <c r="A25" s="17" t="s">
        <v>108</v>
      </c>
      <c r="B25" s="41">
        <f t="shared" ref="B25:G25" si="6">SUM(B26:B34)</f>
        <v>14001671</v>
      </c>
      <c r="C25" s="41">
        <f t="shared" si="6"/>
        <v>48995288.769999996</v>
      </c>
      <c r="D25" s="41">
        <f t="shared" si="6"/>
        <v>62996959.769999996</v>
      </c>
      <c r="E25" s="41">
        <f t="shared" si="6"/>
        <v>1456993.0799999998</v>
      </c>
      <c r="F25" s="41">
        <f t="shared" si="6"/>
        <v>1456311.0799999998</v>
      </c>
      <c r="G25" s="41">
        <f t="shared" si="6"/>
        <v>61539966.689999998</v>
      </c>
    </row>
    <row r="26" spans="1:7" x14ac:dyDescent="0.2">
      <c r="A26" s="27" t="s">
        <v>109</v>
      </c>
      <c r="B26" s="40">
        <v>6482146</v>
      </c>
      <c r="C26" s="40">
        <v>850000</v>
      </c>
      <c r="D26" s="40">
        <f>B26+C26</f>
        <v>7332146</v>
      </c>
      <c r="E26" s="40">
        <v>1030430</v>
      </c>
      <c r="F26" s="40">
        <v>1030430</v>
      </c>
      <c r="G26" s="40">
        <f t="shared" ref="G26:G34" si="7">D26-E26</f>
        <v>6301716</v>
      </c>
    </row>
    <row r="27" spans="1:7" x14ac:dyDescent="0.2">
      <c r="A27" s="27" t="s">
        <v>110</v>
      </c>
      <c r="B27" s="40">
        <v>1145669</v>
      </c>
      <c r="C27" s="40">
        <v>44986864.289999999</v>
      </c>
      <c r="D27" s="40">
        <f t="shared" ref="D27:D34" si="8">B27+C27</f>
        <v>46132533.289999999</v>
      </c>
      <c r="E27" s="40">
        <v>177796.9</v>
      </c>
      <c r="F27" s="40">
        <v>177796.9</v>
      </c>
      <c r="G27" s="40">
        <f t="shared" si="7"/>
        <v>45954736.390000001</v>
      </c>
    </row>
    <row r="28" spans="1:7" x14ac:dyDescent="0.2">
      <c r="A28" s="27" t="s">
        <v>111</v>
      </c>
      <c r="B28" s="40">
        <v>0</v>
      </c>
      <c r="C28" s="40">
        <v>0</v>
      </c>
      <c r="D28" s="40">
        <f t="shared" si="8"/>
        <v>0</v>
      </c>
      <c r="E28" s="40">
        <v>0</v>
      </c>
      <c r="F28" s="40">
        <v>0</v>
      </c>
      <c r="G28" s="40">
        <f t="shared" si="7"/>
        <v>0</v>
      </c>
    </row>
    <row r="29" spans="1:7" x14ac:dyDescent="0.2">
      <c r="A29" s="27" t="s">
        <v>112</v>
      </c>
      <c r="B29" s="40">
        <v>0</v>
      </c>
      <c r="C29" s="40">
        <v>0</v>
      </c>
      <c r="D29" s="40">
        <f t="shared" si="8"/>
        <v>0</v>
      </c>
      <c r="E29" s="40">
        <v>0</v>
      </c>
      <c r="F29" s="40">
        <v>0</v>
      </c>
      <c r="G29" s="40">
        <f t="shared" si="7"/>
        <v>0</v>
      </c>
    </row>
    <row r="30" spans="1:7" x14ac:dyDescent="0.2">
      <c r="A30" s="27" t="s">
        <v>113</v>
      </c>
      <c r="B30" s="40">
        <v>0</v>
      </c>
      <c r="C30" s="40">
        <v>103424.48</v>
      </c>
      <c r="D30" s="40">
        <f t="shared" si="8"/>
        <v>103424.48</v>
      </c>
      <c r="E30" s="40">
        <v>64954.18</v>
      </c>
      <c r="F30" s="40">
        <v>64954.18</v>
      </c>
      <c r="G30" s="40">
        <f t="shared" si="7"/>
        <v>38470.299999999996</v>
      </c>
    </row>
    <row r="31" spans="1:7" x14ac:dyDescent="0.2">
      <c r="A31" s="27" t="s">
        <v>114</v>
      </c>
      <c r="B31" s="40">
        <v>0</v>
      </c>
      <c r="C31" s="40">
        <v>0</v>
      </c>
      <c r="D31" s="40">
        <f t="shared" si="8"/>
        <v>0</v>
      </c>
      <c r="E31" s="40">
        <v>0</v>
      </c>
      <c r="F31" s="40">
        <v>0</v>
      </c>
      <c r="G31" s="40">
        <f t="shared" si="7"/>
        <v>0</v>
      </c>
    </row>
    <row r="32" spans="1:7" x14ac:dyDescent="0.2">
      <c r="A32" s="27" t="s">
        <v>115</v>
      </c>
      <c r="B32" s="40">
        <v>6373856</v>
      </c>
      <c r="C32" s="40">
        <v>3055000</v>
      </c>
      <c r="D32" s="40">
        <f t="shared" si="8"/>
        <v>9428856</v>
      </c>
      <c r="E32" s="40">
        <v>183812</v>
      </c>
      <c r="F32" s="40">
        <v>183130</v>
      </c>
      <c r="G32" s="40">
        <f t="shared" si="7"/>
        <v>9245044</v>
      </c>
    </row>
    <row r="33" spans="1:7" x14ac:dyDescent="0.2">
      <c r="A33" s="27" t="s">
        <v>116</v>
      </c>
      <c r="B33" s="40">
        <v>0</v>
      </c>
      <c r="C33" s="40">
        <v>0</v>
      </c>
      <c r="D33" s="40">
        <f t="shared" si="8"/>
        <v>0</v>
      </c>
      <c r="E33" s="40">
        <v>0</v>
      </c>
      <c r="F33" s="40">
        <v>0</v>
      </c>
      <c r="G33" s="40">
        <f t="shared" si="7"/>
        <v>0</v>
      </c>
    </row>
    <row r="34" spans="1:7" x14ac:dyDescent="0.2">
      <c r="A34" s="27" t="s">
        <v>117</v>
      </c>
      <c r="B34" s="40">
        <v>0</v>
      </c>
      <c r="C34" s="40">
        <v>0</v>
      </c>
      <c r="D34" s="40">
        <f t="shared" si="8"/>
        <v>0</v>
      </c>
      <c r="E34" s="40">
        <v>0</v>
      </c>
      <c r="F34" s="40">
        <v>0</v>
      </c>
      <c r="G34" s="40">
        <f t="shared" si="7"/>
        <v>0</v>
      </c>
    </row>
    <row r="35" spans="1:7" x14ac:dyDescent="0.2">
      <c r="A35" s="18"/>
      <c r="B35" s="6"/>
      <c r="C35" s="6"/>
      <c r="D35" s="6"/>
      <c r="E35" s="6"/>
      <c r="F35" s="6"/>
      <c r="G35" s="6"/>
    </row>
    <row r="36" spans="1:7" x14ac:dyDescent="0.2">
      <c r="A36" s="17" t="s">
        <v>118</v>
      </c>
      <c r="B36" s="41">
        <f t="shared" ref="B36:G36" si="9">SUM(B37:B40)</f>
        <v>19429080.84</v>
      </c>
      <c r="C36" s="41">
        <f t="shared" si="9"/>
        <v>1185658</v>
      </c>
      <c r="D36" s="41">
        <f t="shared" si="9"/>
        <v>20614738.84</v>
      </c>
      <c r="E36" s="41">
        <f t="shared" si="9"/>
        <v>6033786.1299999999</v>
      </c>
      <c r="F36" s="41">
        <f t="shared" si="9"/>
        <v>6033786.1299999999</v>
      </c>
      <c r="G36" s="41">
        <f t="shared" si="9"/>
        <v>14580952.710000001</v>
      </c>
    </row>
    <row r="37" spans="1:7" x14ac:dyDescent="0.2">
      <c r="A37" s="27" t="s">
        <v>119</v>
      </c>
      <c r="B37" s="40">
        <v>2607142.84</v>
      </c>
      <c r="C37" s="40">
        <v>0</v>
      </c>
      <c r="D37" s="40">
        <f>B37+C37</f>
        <v>2607142.84</v>
      </c>
      <c r="E37" s="40">
        <v>642643.62</v>
      </c>
      <c r="F37" s="40">
        <v>642643.62</v>
      </c>
      <c r="G37" s="40">
        <f t="shared" ref="G37:G40" si="10">D37-E37</f>
        <v>1964499.2199999997</v>
      </c>
    </row>
    <row r="38" spans="1:7" ht="22.5" x14ac:dyDescent="0.2">
      <c r="A38" s="27" t="s">
        <v>120</v>
      </c>
      <c r="B38" s="40">
        <v>16821938</v>
      </c>
      <c r="C38" s="40">
        <v>1185658</v>
      </c>
      <c r="D38" s="40">
        <f t="shared" ref="D38:D40" si="11">B38+C38</f>
        <v>18007596</v>
      </c>
      <c r="E38" s="40">
        <v>5391142.5099999998</v>
      </c>
      <c r="F38" s="40">
        <v>5391142.5099999998</v>
      </c>
      <c r="G38" s="40">
        <f t="shared" si="10"/>
        <v>12616453.49</v>
      </c>
    </row>
    <row r="39" spans="1:7" x14ac:dyDescent="0.2">
      <c r="A39" s="27" t="s">
        <v>121</v>
      </c>
      <c r="B39" s="40">
        <v>0</v>
      </c>
      <c r="C39" s="40">
        <v>0</v>
      </c>
      <c r="D39" s="40">
        <f t="shared" si="11"/>
        <v>0</v>
      </c>
      <c r="E39" s="40">
        <v>0</v>
      </c>
      <c r="F39" s="40">
        <v>0</v>
      </c>
      <c r="G39" s="40">
        <f t="shared" si="10"/>
        <v>0</v>
      </c>
    </row>
    <row r="40" spans="1:7" x14ac:dyDescent="0.2">
      <c r="A40" s="27" t="s">
        <v>122</v>
      </c>
      <c r="B40" s="40">
        <v>0</v>
      </c>
      <c r="C40" s="40">
        <v>0</v>
      </c>
      <c r="D40" s="40">
        <f t="shared" si="11"/>
        <v>0</v>
      </c>
      <c r="E40" s="40">
        <v>0</v>
      </c>
      <c r="F40" s="40">
        <v>0</v>
      </c>
      <c r="G40" s="40">
        <f t="shared" si="10"/>
        <v>0</v>
      </c>
    </row>
    <row r="41" spans="1:7" x14ac:dyDescent="0.2">
      <c r="A41" s="18"/>
      <c r="B41" s="6"/>
      <c r="C41" s="6"/>
      <c r="D41" s="6"/>
      <c r="E41" s="6"/>
      <c r="F41" s="6"/>
      <c r="G41" s="6"/>
    </row>
    <row r="42" spans="1:7" x14ac:dyDescent="0.2">
      <c r="A42" s="20" t="s">
        <v>77</v>
      </c>
      <c r="B42" s="48">
        <v>525000000</v>
      </c>
      <c r="C42" s="48">
        <v>35678302.460000001</v>
      </c>
      <c r="D42" s="48">
        <v>560678302.46000004</v>
      </c>
      <c r="E42" s="48">
        <v>68853777.810000002</v>
      </c>
      <c r="F42" s="48">
        <v>66692212.989999995</v>
      </c>
      <c r="G42" s="48">
        <v>491824524.64999998</v>
      </c>
    </row>
    <row r="44" spans="1:7" x14ac:dyDescent="0.2">
      <c r="A44" s="1" t="s">
        <v>184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2023-04-28T15:32:04Z</cp:lastPrinted>
  <dcterms:created xsi:type="dcterms:W3CDTF">2014-02-10T03:37:14Z</dcterms:created>
  <dcterms:modified xsi:type="dcterms:W3CDTF">2023-04-28T19:19:52Z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