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3\Informes Trimestrales\2\Digital\"/>
    </mc:Choice>
  </mc:AlternateContent>
  <bookViews>
    <workbookView xWindow="0" yWindow="0" windowWidth="14865" windowHeight="12420" firstSheet="1" activeTab="4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6" l="1"/>
  <c r="D73" i="6"/>
  <c r="B33" i="5"/>
  <c r="C25" i="5"/>
  <c r="B11" i="5" l="1"/>
  <c r="K20" i="4"/>
  <c r="J20" i="4"/>
  <c r="I20" i="4"/>
  <c r="H20" i="4"/>
  <c r="G20" i="4"/>
  <c r="I14" i="4"/>
  <c r="J14" i="4"/>
  <c r="K14" i="4"/>
  <c r="K8" i="4"/>
  <c r="J8" i="4"/>
  <c r="I8" i="4"/>
  <c r="H14" i="4"/>
  <c r="G14" i="4"/>
  <c r="H8" i="4"/>
  <c r="G8" i="4"/>
  <c r="F14" i="3" l="1"/>
  <c r="F8" i="3"/>
  <c r="F13" i="3" l="1"/>
  <c r="F20" i="3" s="1"/>
  <c r="C13" i="3"/>
  <c r="A4" i="3"/>
  <c r="A5" i="10" l="1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E14" i="4" l="1"/>
  <c r="E8" i="4"/>
  <c r="C41" i="3"/>
  <c r="D41" i="3"/>
  <c r="E41" i="3"/>
  <c r="F41" i="3"/>
  <c r="B41" i="3"/>
  <c r="H13" i="3"/>
  <c r="H9" i="3"/>
  <c r="H8" i="3" s="1"/>
  <c r="H20" i="3" s="1"/>
  <c r="G13" i="3"/>
  <c r="G9" i="3"/>
  <c r="E13" i="3"/>
  <c r="E9" i="3"/>
  <c r="D13" i="3"/>
  <c r="D8" i="3"/>
  <c r="D20" i="3" s="1"/>
  <c r="B22" i="3"/>
  <c r="E76" i="8"/>
  <c r="F76" i="8"/>
  <c r="G74" i="6"/>
  <c r="G73" i="6"/>
  <c r="G68" i="6"/>
  <c r="G67" i="6" s="1"/>
  <c r="F75" i="6"/>
  <c r="F67" i="6"/>
  <c r="F65" i="6"/>
  <c r="F41" i="6"/>
  <c r="E75" i="6"/>
  <c r="E67" i="6"/>
  <c r="E65" i="6"/>
  <c r="D75" i="6"/>
  <c r="D67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41" i="6"/>
  <c r="C75" i="6"/>
  <c r="C67" i="6"/>
  <c r="C70" i="6" s="1"/>
  <c r="C41" i="6"/>
  <c r="B75" i="6"/>
  <c r="B67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8" i="3"/>
  <c r="C20" i="3" s="1"/>
  <c r="B9" i="3"/>
  <c r="F75" i="2"/>
  <c r="E75" i="2"/>
  <c r="F68" i="2"/>
  <c r="F79" i="2" s="1"/>
  <c r="E68" i="2"/>
  <c r="F63" i="2"/>
  <c r="E63" i="2"/>
  <c r="F57" i="2"/>
  <c r="E57" i="2"/>
  <c r="F47" i="2"/>
  <c r="E47" i="2"/>
  <c r="C60" i="2"/>
  <c r="B60" i="2"/>
  <c r="G75" i="6" l="1"/>
  <c r="E79" i="2"/>
  <c r="E59" i="2"/>
  <c r="E81" i="2" s="1"/>
  <c r="F59" i="2"/>
  <c r="F81" i="2" s="1"/>
  <c r="E20" i="4"/>
  <c r="C77" i="9"/>
  <c r="D77" i="9"/>
  <c r="E77" i="9"/>
  <c r="G77" i="9"/>
  <c r="B76" i="8"/>
  <c r="D76" i="8"/>
  <c r="C76" i="8"/>
  <c r="G76" i="8"/>
  <c r="C159" i="7"/>
  <c r="B159" i="7"/>
  <c r="E159" i="7"/>
  <c r="B41" i="6"/>
  <c r="B65" i="6"/>
  <c r="E41" i="6"/>
  <c r="E70" i="6" s="1"/>
  <c r="B44" i="5"/>
  <c r="B8" i="5" s="1"/>
  <c r="B21" i="5" s="1"/>
  <c r="B23" i="5" s="1"/>
  <c r="B25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33" i="5" s="1"/>
  <c r="B57" i="5"/>
  <c r="B59" i="5" s="1"/>
  <c r="C72" i="5"/>
  <c r="C74" i="5" s="1"/>
  <c r="D72" i="5"/>
  <c r="D74" i="5" s="1"/>
  <c r="G8" i="3"/>
  <c r="G20" i="3" s="1"/>
  <c r="E8" i="3"/>
  <c r="E20" i="3" s="1"/>
  <c r="B8" i="3"/>
  <c r="B20" i="3" s="1"/>
  <c r="F159" i="7"/>
  <c r="F70" i="6"/>
  <c r="G65" i="6"/>
  <c r="G41" i="6"/>
  <c r="B70" i="6" l="1"/>
  <c r="B77" i="9"/>
  <c r="F77" i="9"/>
  <c r="D159" i="7"/>
  <c r="G159" i="7"/>
  <c r="G42" i="6"/>
  <c r="G70" i="6"/>
  <c r="C47" i="2" l="1"/>
  <c r="C62" i="2" s="1"/>
  <c r="B47" i="2" l="1"/>
  <c r="B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  <c r="C65" i="6"/>
  <c r="D65" i="6" l="1"/>
  <c r="D70" i="6" s="1"/>
</calcChain>
</file>

<file path=xl/sharedStrings.xml><?xml version="1.0" encoding="utf-8"?>
<sst xmlns="http://schemas.openxmlformats.org/spreadsheetml/2006/main" count="867" uniqueCount="610">
  <si>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</si>
  <si>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</si>
  <si>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</si>
  <si>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</si>
  <si>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</si>
  <si>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</si>
  <si>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</si>
  <si>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</si>
  <si>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</si>
  <si>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</si>
  <si>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</si>
  <si>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</si>
  <si>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</si>
  <si>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</si>
  <si>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</si>
  <si>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</si>
  <si>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</si>
  <si>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</si>
  <si>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</si>
  <si>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</si>
  <si>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</si>
  <si>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</si>
  <si>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</si>
  <si>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</si>
  <si>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</si>
  <si>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</si>
  <si>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</si>
  <si>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</si>
  <si>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</si>
  <si>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</si>
  <si>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</si>
  <si>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</si>
  <si>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</si>
  <si>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</si>
  <si>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</si>
  <si>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</si>
  <si>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</si>
  <si>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</si>
  <si>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</si>
  <si>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</si>
  <si>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</si>
  <si>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</si>
  <si>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</si>
  <si>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</si>
  <si>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</si>
  <si>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</si>
  <si>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</si>
  <si>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</si>
  <si>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</si>
  <si>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</si>
  <si>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</si>
  <si>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</si>
  <si>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</si>
  <si>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</si>
  <si>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</si>
  <si>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</si>
  <si>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</si>
  <si>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</si>
  <si>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</si>
  <si>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</si>
  <si>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</si>
  <si>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</si>
  <si>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</si>
  <si>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</si>
  <si>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</si>
  <si>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</si>
  <si>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</si>
  <si>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</si>
  <si>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</si>
  <si>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</si>
  <si>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</si>
  <si>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</si>
  <si>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</si>
  <si>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</si>
  <si>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</si>
  <si>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</si>
  <si>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</si>
  <si>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</si>
  <si>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</si>
  <si>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</si>
  <si>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</si>
  <si>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</si>
  <si>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</si>
  <si>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</si>
  <si>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</si>
  <si>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</si>
  <si>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</si>
  <si>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</si>
  <si>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</si>
  <si>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</si>
  <si>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</si>
  <si>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</si>
  <si>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</si>
  <si>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</si>
  <si>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</si>
  <si>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</si>
  <si>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</si>
  <si>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</si>
  <si>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</si>
  <si>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</si>
  <si>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</si>
  <si>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</si>
  <si>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</si>
  <si>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</si>
  <si>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</si>
  <si>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</si>
  <si>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</si>
  <si>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</si>
  <si>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</si>
  <si>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</si>
  <si>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</si>
  <si>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</si>
  <si>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</si>
  <si>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</si>
  <si>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</si>
  <si>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</si>
  <si>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</si>
  <si>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</si>
  <si>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</si>
  <si>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</si>
  <si>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</si>
  <si>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</si>
  <si>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</si>
  <si>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</si>
  <si>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</si>
  <si>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</si>
  <si>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</si>
  <si>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</si>
  <si>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</si>
  <si>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</si>
  <si>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</si>
  <si>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</si>
  <si>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</si>
  <si>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</si>
  <si>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</si>
  <si>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</si>
  <si>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</si>
  <si>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</si>
  <si>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</si>
  <si>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</si>
  <si>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</si>
  <si>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</si>
  <si>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</si>
  <si>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</si>
  <si>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</si>
  <si>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</si>
  <si>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</si>
  <si>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</si>
  <si>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</si>
  <si>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</si>
  <si>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</si>
  <si>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</si>
  <si>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</si>
  <si>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</si>
  <si>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</si>
  <si>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</si>
  <si>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</si>
  <si>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</si>
  <si>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</si>
  <si>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</si>
  <si>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</si>
  <si>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</si>
  <si>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</si>
  <si>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</si>
  <si>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</si>
  <si>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</si>
  <si>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</si>
  <si>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</si>
  <si>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</si>
  <si>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</si>
  <si>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</si>
  <si>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</si>
  <si>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</si>
  <si>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</si>
  <si>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</si>
  <si>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</si>
  <si>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</si>
  <si>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</si>
  <si>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</si>
  <si>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</si>
  <si>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</si>
  <si>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</si>
  <si>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</si>
  <si>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</si>
  <si>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</si>
  <si>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</si>
  <si>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</si>
  <si>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</si>
  <si>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</si>
  <si>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</si>
  <si>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</si>
  <si>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</si>
  <si>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</si>
  <si>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</si>
  <si>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</si>
  <si>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</si>
  <si>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</si>
  <si>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</si>
  <si>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</si>
  <si>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</si>
  <si>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</si>
  <si>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</si>
  <si>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</si>
  <si>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</si>
  <si>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</si>
  <si>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</si>
  <si>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</si>
  <si>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</si>
  <si>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</si>
  <si>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</si>
  <si>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</si>
  <si>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</si>
  <si>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</si>
  <si>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</si>
  <si>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</si>
  <si>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</si>
  <si>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</si>
  <si>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</si>
  <si>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</si>
  <si>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</si>
  <si>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</si>
  <si>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</si>
  <si>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</si>
  <si>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</si>
  <si>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</si>
  <si>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</si>
  <si>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</si>
  <si>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</si>
  <si>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</si>
  <si>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</si>
  <si>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</si>
  <si>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</si>
  <si>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</si>
  <si>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</si>
  <si>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</si>
  <si>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</si>
  <si>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</si>
  <si>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</si>
  <si>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</si>
  <si>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</si>
  <si>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</si>
  <si>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</si>
  <si>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</si>
  <si>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</si>
  <si>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</si>
  <si>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</si>
  <si>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</si>
  <si>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</si>
  <si>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</si>
  <si>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</si>
  <si>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</si>
  <si>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</si>
  <si>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</si>
  <si>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</si>
  <si>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</si>
  <si>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</si>
  <si>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</si>
  <si>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</si>
  <si>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</si>
  <si>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</si>
  <si>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</si>
  <si>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</si>
  <si>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</si>
  <si>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</si>
  <si>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</si>
  <si>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</si>
  <si>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</si>
  <si>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</si>
  <si>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</si>
  <si>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</si>
  <si>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</si>
  <si>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</si>
  <si>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</si>
  <si>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</si>
  <si>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</si>
  <si>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</si>
  <si>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</si>
  <si>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</si>
  <si>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</si>
  <si>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</si>
  <si>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</si>
  <si>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</si>
  <si>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</si>
  <si>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</si>
  <si>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</si>
  <si>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</si>
  <si>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</si>
  <si>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</si>
  <si>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</si>
  <si>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</si>
  <si>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</si>
  <si>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</si>
  <si>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</si>
  <si>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</si>
  <si>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</si>
  <si>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</si>
  <si>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</si>
  <si>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</si>
  <si>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</si>
  <si>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</si>
  <si>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</si>
  <si>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</si>
  <si>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</si>
  <si>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</si>
  <si>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</si>
  <si>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</si>
  <si>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</si>
  <si>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</si>
  <si>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</si>
  <si>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</si>
  <si>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</si>
  <si>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</si>
  <si>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</si>
  <si>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</si>
  <si>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</si>
  <si>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</si>
  <si>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</si>
  <si>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</si>
  <si>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</si>
  <si>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</si>
  <si>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</si>
  <si>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</si>
  <si>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</si>
  <si>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</si>
  <si>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</si>
  <si>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</si>
  <si>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</si>
  <si>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</si>
  <si>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</si>
  <si>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</si>
  <si>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</si>
  <si>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</si>
  <si>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</si>
  <si>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</si>
  <si>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</si>
  <si>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</si>
  <si>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</si>
  <si>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</si>
  <si>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</si>
  <si>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</si>
  <si>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</si>
  <si>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</si>
  <si>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</si>
  <si>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</si>
  <si>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</si>
  <si>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</si>
  <si>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</si>
  <si>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</si>
  <si>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</si>
  <si>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</si>
  <si>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</si>
  <si>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</si>
  <si>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</si>
  <si>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</si>
  <si>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</si>
  <si>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</si>
  <si>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</si>
  <si>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</si>
  <si>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</si>
  <si>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</si>
  <si>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</si>
  <si>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</si>
  <si>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</si>
  <si>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</si>
  <si>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</si>
  <si>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</si>
  <si>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</si>
  <si>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</si>
  <si>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</si>
  <si>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</si>
  <si>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</si>
  <si>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</si>
  <si>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</si>
  <si>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</si>
  <si>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</si>
  <si>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</si>
  <si>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</si>
  <si>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</si>
  <si>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</si>
  <si>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</si>
  <si>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</si>
  <si>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</si>
  <si>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</si>
  <si>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</si>
  <si>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</si>
  <si>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</si>
  <si>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</si>
  <si>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</si>
  <si>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</si>
  <si>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</si>
  <si>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</si>
  <si>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</si>
  <si>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</si>
  <si>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</si>
  <si>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</si>
  <si>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</si>
  <si>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</si>
  <si>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</si>
  <si>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</si>
  <si>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</si>
  <si>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</si>
  <si>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</si>
  <si>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</si>
  <si>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</si>
  <si>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</si>
  <si>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</si>
  <si>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</si>
  <si>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</si>
  <si>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</si>
  <si>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</si>
  <si>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</si>
  <si>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</si>
  <si>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</si>
  <si>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</si>
  <si>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</si>
  <si>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</si>
  <si>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</si>
  <si>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</si>
  <si>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</si>
  <si>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</si>
  <si>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</si>
  <si>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</si>
  <si>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</si>
  <si>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</si>
  <si>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</si>
  <si>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</si>
  <si>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</si>
  <si>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</si>
  <si>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</si>
  <si>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</si>
  <si>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</si>
  <si>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</si>
  <si>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</si>
  <si>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</si>
  <si>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</si>
  <si>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</si>
  <si>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</si>
  <si>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</si>
  <si>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</si>
  <si>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</si>
  <si>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</si>
  <si>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</si>
  <si>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</si>
  <si>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</si>
  <si>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</si>
  <si>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</si>
  <si>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</si>
  <si>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</si>
  <si>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</si>
  <si>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</si>
  <si>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</si>
  <si>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</si>
  <si>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</si>
  <si>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</si>
  <si>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</si>
  <si>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</si>
  <si>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</si>
  <si>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</si>
  <si>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</si>
  <si>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</si>
  <si>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</si>
  <si>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</si>
  <si>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</si>
  <si>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</si>
  <si>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</si>
  <si>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</si>
  <si>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</si>
  <si>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</si>
  <si>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</si>
  <si>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</si>
  <si>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</si>
  <si>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</si>
  <si>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</si>
  <si>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</si>
  <si>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</si>
  <si>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</si>
  <si>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</si>
  <si>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</si>
  <si>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</si>
  <si>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</si>
  <si>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</si>
  <si>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</si>
  <si>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</si>
  <si>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</si>
  <si>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</si>
  <si>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</si>
  <si>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</si>
  <si>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</si>
  <si>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</si>
  <si>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</si>
  <si>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</si>
  <si>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</si>
  <si>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</si>
  <si>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</si>
  <si>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</si>
  <si>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</si>
  <si>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</si>
  <si>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</si>
  <si>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</si>
  <si>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</si>
  <si>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</si>
  <si>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</si>
  <si>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</si>
  <si>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</si>
  <si>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</si>
  <si>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</si>
  <si>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</si>
  <si>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</si>
  <si>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</si>
  <si>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</si>
  <si>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</si>
  <si>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</si>
  <si>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</si>
  <si>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</si>
  <si>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</si>
  <si>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</si>
  <si>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</si>
  <si>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</si>
  <si>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</si>
  <si>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</si>
  <si>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</si>
  <si>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</si>
  <si>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</si>
  <si>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</si>
  <si>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</si>
  <si>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</si>
  <si>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</si>
  <si>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</si>
  <si>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</si>
  <si>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</si>
  <si>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</si>
  <si>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</si>
  <si>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</si>
  <si>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</si>
  <si>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</si>
  <si>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</si>
  <si>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</si>
  <si>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</si>
  <si>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</si>
  <si>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</si>
  <si>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</si>
  <si>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</si>
  <si>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</si>
  <si>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</si>
  <si>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</si>
  <si>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</si>
  <si>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</si>
  <si>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</si>
  <si>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</si>
  <si>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</si>
  <si>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</si>
  <si>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</si>
  <si>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</si>
  <si>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</si>
  <si>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</si>
  <si>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</si>
  <si>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Valle de Santiago, Gto.</t>
  </si>
  <si>
    <t>Al 31 de Diciembre de 2022 y al 30 de junio 2023 (b)</t>
  </si>
  <si>
    <t>Del 1 de Enero al 30 de junio de 2023 (b)</t>
  </si>
  <si>
    <t>31111M420010100 PRESIDENTE</t>
  </si>
  <si>
    <t>31111M420010200 SINDICO</t>
  </si>
  <si>
    <t>31111M420010300 REGIDORES</t>
  </si>
  <si>
    <t>31111M420020100 SECRETARIA DEL AYUNTAMIENTO</t>
  </si>
  <si>
    <t>31111M420020200 REGLAMENTOS Y FISCALIZACION</t>
  </si>
  <si>
    <t>31111M420020300 JURIDICO</t>
  </si>
  <si>
    <t>31111M420020400 JUZGADO ADMINISTRATIVO Y CIVICO</t>
  </si>
  <si>
    <t>31111M420020500 ARCHIVO MUNICIPAL</t>
  </si>
  <si>
    <t>31111M420030100 TESORERIA MUNICIPAL</t>
  </si>
  <si>
    <t>31111M420030200 CATASTRO Y PREDIAL</t>
  </si>
  <si>
    <t>31111M420040100 CONTRALORIA</t>
  </si>
  <si>
    <t>31111M420050100 OBRA PUBLICA</t>
  </si>
  <si>
    <t>31111M420060100 SERVICIOS MUNICIPALES</t>
  </si>
  <si>
    <t>31111M420060200 ALUMBRADO PUBLICO</t>
  </si>
  <si>
    <t>31111M420060300 LIMPIA</t>
  </si>
  <si>
    <t>31111M420060400 PARQUES Y JARDINES</t>
  </si>
  <si>
    <t>31111M420060500 RASTRO</t>
  </si>
  <si>
    <t>31111M420060600 MERCADO</t>
  </si>
  <si>
    <t>31111M420060700 PANTEONES</t>
  </si>
  <si>
    <t>31111M420070100 DESARROLLO SOCIAL</t>
  </si>
  <si>
    <t>31111M420070200 DESARROLLO AGROPECUARIO</t>
  </si>
  <si>
    <t>31111M420070300 SALUD</t>
  </si>
  <si>
    <t>31111M420070400 JEFATURA DE GESTION EDUCATIVA</t>
  </si>
  <si>
    <t>31111M420090100 MEDIO AMBIENTE</t>
  </si>
  <si>
    <t>31111M420100100 DERECHOS HUMANOS</t>
  </si>
  <si>
    <t>31111M420110100 OFICIALIA MAYOR</t>
  </si>
  <si>
    <t>31111M420110200 RECURSOS HUMANOS</t>
  </si>
  <si>
    <t>31111M420110300 ADQUICISIONES</t>
  </si>
  <si>
    <t>31111M420110400 DEPARTAMENTO DE INFORMATICA</t>
  </si>
  <si>
    <t>31111M420120100 UNIDAD DE TRANSPARENCIA</t>
  </si>
  <si>
    <t>31111M420130100 SECRETARIA PARTICULAR</t>
  </si>
  <si>
    <t>31111M420130200 COMUNICACION SOCIAL</t>
  </si>
  <si>
    <t>31111M420140100 DESARROLLO URBANO</t>
  </si>
  <si>
    <t>31111M420150100 DESARROLLO ECONOMICO</t>
  </si>
  <si>
    <t>31111M420160100 TURISMO</t>
  </si>
  <si>
    <t>31111M420170100 EDUCACION</t>
  </si>
  <si>
    <t>31111M420180100 COMISION MUNICIPAL DEL DEPORTE</t>
  </si>
  <si>
    <t>31111M420180200 UNIDAD DEPORTIVA</t>
  </si>
  <si>
    <t>31111M420180300 GIMNASIO</t>
  </si>
  <si>
    <t>31111M420190100 DESARROLLO INTEGRAL DE LA MUJER</t>
  </si>
  <si>
    <t>31111M420200100 INSTITUTO MUNICIPAL DE LA JUVENTUD</t>
  </si>
  <si>
    <t>31111M420210100 INSTITUTO MUNICIPAL DE PLANEACION</t>
  </si>
  <si>
    <t>31111M420220100 MATERIALES Y EQUIPO PESADO</t>
  </si>
  <si>
    <t>31111M420900100 DESARROLLO INTEGRAL DE LA FAMILIA</t>
  </si>
  <si>
    <t>31111M420900200 CASA DE LA CULTURA MUNICIPAL</t>
  </si>
  <si>
    <t>31111M420900300 SISTEMA DE AGUA POTABLE Y ALCANTARILLADO</t>
  </si>
  <si>
    <t>31111M420080100 SEGURIDAD PUBLICA</t>
  </si>
  <si>
    <t>31111M420080200 TRANSITO</t>
  </si>
  <si>
    <t>31111M420080300 PROTECCION CIVIL</t>
  </si>
  <si>
    <t>31111M420080400 MOVILIDAD Y TRANSPORTE</t>
  </si>
  <si>
    <t>31111M420080500 CARCEL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</si>
</sst>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65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8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4" fontId="0" fillId="0" borderId="0" xfId="0" applyNumberFormat="1"/>
    <xf numFmtId="165" fontId="0" fillId="0" borderId="14" xfId="4" applyNumberFormat="1" applyFont="1" applyFill="1" applyBorder="1" applyAlignment="1" applyProtection="1">
      <alignment horizontal="right" vertical="center"/>
      <protection locked="0"/>
    </xf>
    <xf numFmtId="2" fontId="2" fillId="0" borderId="14" xfId="0" applyNumberFormat="1" applyFont="1" applyBorder="1" applyAlignment="1" applyProtection="1">
      <alignment vertical="center"/>
      <protection locked="0"/>
    </xf>
    <xf numFmtId="2" fontId="0" fillId="0" borderId="14" xfId="0" applyNumberFormat="1" applyBorder="1" applyAlignment="1" applyProtection="1">
      <alignment vertical="center"/>
      <protection locked="0"/>
    </xf>
    <xf numFmtId="4" fontId="1" fillId="0" borderId="14" xfId="5" applyNumberFormat="1" applyFont="1" applyFill="1" applyBorder="1" applyProtection="1">
      <protection locked="0"/>
    </xf>
    <xf numFmtId="4" fontId="1" fillId="0" borderId="14" xfId="5" applyNumberFormat="1" applyFont="1" applyFill="1" applyBorder="1" applyProtection="1">
      <protection locked="0"/>
    </xf>
    <xf numFmtId="4" fontId="1" fillId="0" borderId="14" xfId="5" applyNumberFormat="1" applyFont="1" applyFill="1" applyBorder="1" applyProtection="1">
      <protection locked="0"/>
    </xf>
    <xf numFmtId="4" fontId="1" fillId="0" borderId="14" xfId="5" applyNumberFormat="1" applyFont="1" applyFill="1" applyBorder="1" applyProtection="1">
      <protection locked="0"/>
    </xf>
    <xf numFmtId="4" fontId="1" fillId="0" borderId="14" xfId="5" applyNumberFormat="1" applyFont="1" applyFill="1" applyBorder="1" applyProtection="1"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Protection="1">
      <protection locked="0"/>
    </xf>
    <xf numFmtId="4" fontId="1" fillId="0" borderId="14" xfId="5" applyNumberFormat="1" applyFont="1" applyFill="1" applyBorder="1" applyProtection="1">
      <protection locked="0"/>
    </xf>
    <xf numFmtId="0" fontId="0" fillId="0" borderId="0" xfId="0"/>
    <xf numFmtId="4" fontId="1" fillId="0" borderId="14" xfId="5" applyNumberFormat="1" applyFont="1" applyFill="1" applyBorder="1" applyProtection="1"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6">
    <cellStyle name="Millares" xfId="1" builtinId="3"/>
    <cellStyle name="Millares 2" xfId="4"/>
    <cellStyle name="Millares 3" xfId="5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o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82"/>
  <sheetViews>
    <sheetView showGridLines="0" zoomScale="70" zoomScaleNormal="70" workbookViewId="0">
      <selection activeCell="K55" sqref="K55"/>
    </sheetView>
  </sheetViews>
  <sheetFormatPr baseColWidth="10" defaultColWidth="11" defaultRowHeight="15" x14ac:dyDescent="0.25"/>
  <cols>
    <col min="1" max="1" width="96.42578125" customWidth="1"/>
    <col min="2" max="3" width="19.5703125" bestFit="1" customWidth="1"/>
    <col min="4" max="4" width="98.7109375" bestFit="1" customWidth="1"/>
    <col min="5" max="5" width="19.5703125" bestFit="1" customWidth="1"/>
    <col min="6" max="6" width="19.28515625" bestFit="1" customWidth="1"/>
    <col min="11" max="11" width="15" bestFit="1" customWidth="1"/>
  </cols>
  <sheetData>
    <row r="1" spans="1:6" ht="40.9" customHeight="1" x14ac:dyDescent="0.25">
      <c r="A1" s="164" t="s">
        <v>0</v>
      </c>
      <c r="B1" s="165"/>
      <c r="C1" s="165"/>
      <c r="D1" s="165"/>
      <c r="E1" s="165"/>
      <c r="F1" s="166"/>
    </row>
    <row r="2" spans="1:6" ht="15" customHeight="1" x14ac:dyDescent="0.25">
      <c r="A2" s="113" t="s">
        <v>556</v>
      </c>
      <c r="B2" s="114"/>
      <c r="C2" s="114"/>
      <c r="D2" s="114"/>
      <c r="E2" s="114"/>
      <c r="F2" s="115"/>
    </row>
    <row r="3" spans="1:6" ht="15" customHeight="1" x14ac:dyDescent="0.25">
      <c r="A3" s="116" t="s">
        <v>1</v>
      </c>
      <c r="B3" s="117"/>
      <c r="C3" s="117"/>
      <c r="D3" s="117"/>
      <c r="E3" s="117"/>
      <c r="F3" s="118"/>
    </row>
    <row r="4" spans="1:6" ht="12.95" customHeight="1" x14ac:dyDescent="0.25">
      <c r="A4" s="116" t="s">
        <v>557</v>
      </c>
      <c r="B4" s="117"/>
      <c r="C4" s="117"/>
      <c r="D4" s="117"/>
      <c r="E4" s="117"/>
      <c r="F4" s="118"/>
    </row>
    <row r="5" spans="1:6" ht="12.95" customHeight="1" x14ac:dyDescent="0.25">
      <c r="A5" s="119" t="s">
        <v>2</v>
      </c>
      <c r="B5" s="120"/>
      <c r="C5" s="120"/>
      <c r="D5" s="120"/>
      <c r="E5" s="120"/>
      <c r="F5" s="121"/>
    </row>
    <row r="6" spans="1:6" ht="41.45" customHeight="1" x14ac:dyDescent="0.25">
      <c r="A6" s="41" t="s">
        <v>3</v>
      </c>
      <c r="B6" s="42" t="s">
        <v>4</v>
      </c>
      <c r="C6" s="1" t="s">
        <v>5</v>
      </c>
      <c r="D6" s="43" t="s">
        <v>6</v>
      </c>
      <c r="E6" s="42" t="s">
        <v>4</v>
      </c>
      <c r="F6" s="1" t="s">
        <v>5</v>
      </c>
    </row>
    <row r="7" spans="1:6" ht="12.95" customHeight="1" x14ac:dyDescent="0.25">
      <c r="A7" s="44" t="s">
        <v>7</v>
      </c>
      <c r="B7" s="45"/>
      <c r="C7" s="45"/>
      <c r="D7" s="44" t="s">
        <v>8</v>
      </c>
      <c r="E7" s="45"/>
      <c r="F7" s="45"/>
    </row>
    <row r="8" spans="1:6" x14ac:dyDescent="0.25">
      <c r="A8" s="2" t="s">
        <v>9</v>
      </c>
      <c r="B8" s="46"/>
      <c r="C8" s="46"/>
      <c r="D8" s="2" t="s">
        <v>10</v>
      </c>
      <c r="E8" s="46"/>
      <c r="F8" s="46"/>
    </row>
    <row r="9" spans="1:6" x14ac:dyDescent="0.25">
      <c r="A9" s="47" t="s">
        <v>11</v>
      </c>
      <c r="B9" s="48">
        <v>187651524.33000001</v>
      </c>
      <c r="C9" s="48">
        <v>105727433.75</v>
      </c>
      <c r="D9" s="47" t="s">
        <v>12</v>
      </c>
      <c r="E9" s="48">
        <v>14394215.57</v>
      </c>
      <c r="F9" s="48">
        <v>76654531.939999998</v>
      </c>
    </row>
    <row r="10" spans="1:6" x14ac:dyDescent="0.25">
      <c r="A10" s="49" t="s">
        <v>13</v>
      </c>
      <c r="B10" s="48">
        <v>0</v>
      </c>
      <c r="C10" s="48">
        <v>0</v>
      </c>
      <c r="D10" s="49" t="s">
        <v>14</v>
      </c>
      <c r="E10" s="48">
        <v>189798.12</v>
      </c>
      <c r="F10" s="48">
        <v>1854826.86</v>
      </c>
    </row>
    <row r="11" spans="1:6" x14ac:dyDescent="0.25">
      <c r="A11" s="49" t="s">
        <v>15</v>
      </c>
      <c r="B11" s="48">
        <v>17045848.59</v>
      </c>
      <c r="C11" s="48">
        <v>23453418.489999998</v>
      </c>
      <c r="D11" s="49" t="s">
        <v>16</v>
      </c>
      <c r="E11" s="48">
        <v>2815279.37</v>
      </c>
      <c r="F11" s="48">
        <v>2992078.48</v>
      </c>
    </row>
    <row r="12" spans="1:6" x14ac:dyDescent="0.25">
      <c r="A12" s="49" t="s">
        <v>17</v>
      </c>
      <c r="B12" s="48">
        <v>0</v>
      </c>
      <c r="C12" s="48">
        <v>0</v>
      </c>
      <c r="D12" s="49" t="s">
        <v>18</v>
      </c>
      <c r="E12" s="48">
        <v>2897695.2</v>
      </c>
      <c r="F12" s="48">
        <v>59796839.450000003</v>
      </c>
    </row>
    <row r="13" spans="1:6" x14ac:dyDescent="0.25">
      <c r="A13" s="49" t="s">
        <v>19</v>
      </c>
      <c r="B13" s="48">
        <v>170605675.74000001</v>
      </c>
      <c r="C13" s="48">
        <v>80224261.209999993</v>
      </c>
      <c r="D13" s="49" t="s">
        <v>20</v>
      </c>
      <c r="E13" s="48">
        <v>0</v>
      </c>
      <c r="F13" s="48">
        <v>0</v>
      </c>
    </row>
    <row r="14" spans="1:6" x14ac:dyDescent="0.25">
      <c r="A14" s="49" t="s">
        <v>21</v>
      </c>
      <c r="B14" s="48">
        <v>0</v>
      </c>
      <c r="C14" s="48">
        <v>2019861.7</v>
      </c>
      <c r="D14" s="49" t="s">
        <v>22</v>
      </c>
      <c r="E14" s="48">
        <v>199085.74</v>
      </c>
      <c r="F14" s="48">
        <v>3109469.25</v>
      </c>
    </row>
    <row r="15" spans="1:6" x14ac:dyDescent="0.25">
      <c r="A15" s="49" t="s">
        <v>23</v>
      </c>
      <c r="B15" s="48">
        <v>0</v>
      </c>
      <c r="C15" s="48">
        <v>29892.35</v>
      </c>
      <c r="D15" s="49" t="s">
        <v>24</v>
      </c>
      <c r="E15" s="48">
        <v>0</v>
      </c>
      <c r="F15" s="48">
        <v>0</v>
      </c>
    </row>
    <row r="16" spans="1:6" x14ac:dyDescent="0.25">
      <c r="A16" s="49" t="s">
        <v>25</v>
      </c>
      <c r="B16" s="48">
        <v>0</v>
      </c>
      <c r="C16" s="48">
        <v>0</v>
      </c>
      <c r="D16" s="49" t="s">
        <v>26</v>
      </c>
      <c r="E16" s="48">
        <v>4086642.51</v>
      </c>
      <c r="F16" s="48">
        <v>6405580.0499999998</v>
      </c>
    </row>
    <row r="17" spans="1:6" x14ac:dyDescent="0.25">
      <c r="A17" s="47" t="s">
        <v>27</v>
      </c>
      <c r="B17" s="48">
        <v>7612481.8899999997</v>
      </c>
      <c r="C17" s="48">
        <v>6244656.6600000001</v>
      </c>
      <c r="D17" s="49" t="s">
        <v>28</v>
      </c>
      <c r="E17" s="48">
        <v>0</v>
      </c>
      <c r="F17" s="48">
        <v>0</v>
      </c>
    </row>
    <row r="18" spans="1:6" x14ac:dyDescent="0.25">
      <c r="A18" s="49" t="s">
        <v>29</v>
      </c>
      <c r="B18" s="48">
        <v>0</v>
      </c>
      <c r="C18" s="48">
        <v>0</v>
      </c>
      <c r="D18" s="49" t="s">
        <v>30</v>
      </c>
      <c r="E18" s="48">
        <v>4205714.63</v>
      </c>
      <c r="F18" s="48">
        <v>2495737.85</v>
      </c>
    </row>
    <row r="19" spans="1:6" x14ac:dyDescent="0.25">
      <c r="A19" s="49" t="s">
        <v>31</v>
      </c>
      <c r="B19" s="48">
        <v>923648.3</v>
      </c>
      <c r="C19" s="48">
        <v>924067.34</v>
      </c>
      <c r="D19" s="47" t="s">
        <v>32</v>
      </c>
      <c r="E19" s="48">
        <v>0</v>
      </c>
      <c r="F19" s="48">
        <v>0</v>
      </c>
    </row>
    <row r="20" spans="1:6" x14ac:dyDescent="0.25">
      <c r="A20" s="49" t="s">
        <v>33</v>
      </c>
      <c r="B20" s="48">
        <v>1452811.59</v>
      </c>
      <c r="C20" s="48">
        <v>207821.63</v>
      </c>
      <c r="D20" s="49" t="s">
        <v>34</v>
      </c>
      <c r="E20" s="48">
        <v>0</v>
      </c>
      <c r="F20" s="48">
        <v>0</v>
      </c>
    </row>
    <row r="21" spans="1:6" x14ac:dyDescent="0.25">
      <c r="A21" s="49" t="s">
        <v>35</v>
      </c>
      <c r="B21" s="48">
        <v>4576.1899999999996</v>
      </c>
      <c r="C21" s="48">
        <v>0</v>
      </c>
      <c r="D21" s="49" t="s">
        <v>36</v>
      </c>
      <c r="E21" s="48">
        <v>0</v>
      </c>
      <c r="F21" s="48">
        <v>0</v>
      </c>
    </row>
    <row r="22" spans="1:6" x14ac:dyDescent="0.25">
      <c r="A22" s="49" t="s">
        <v>37</v>
      </c>
      <c r="B22" s="48">
        <v>146014</v>
      </c>
      <c r="C22" s="48">
        <v>66285.63</v>
      </c>
      <c r="D22" s="49" t="s">
        <v>38</v>
      </c>
      <c r="E22" s="48">
        <v>0</v>
      </c>
      <c r="F22" s="48">
        <v>0</v>
      </c>
    </row>
    <row r="23" spans="1:6" x14ac:dyDescent="0.25">
      <c r="A23" s="49" t="s">
        <v>39</v>
      </c>
      <c r="B23" s="48">
        <v>0</v>
      </c>
      <c r="C23" s="48">
        <v>0</v>
      </c>
      <c r="D23" s="47" t="s">
        <v>40</v>
      </c>
      <c r="E23" s="48">
        <v>803571.42</v>
      </c>
      <c r="F23" s="48">
        <v>0</v>
      </c>
    </row>
    <row r="24" spans="1:6" x14ac:dyDescent="0.25">
      <c r="A24" s="49" t="s">
        <v>41</v>
      </c>
      <c r="B24" s="48">
        <v>5085431.8099999996</v>
      </c>
      <c r="C24" s="48">
        <v>5046482.0599999996</v>
      </c>
      <c r="D24" s="49" t="s">
        <v>42</v>
      </c>
      <c r="E24" s="48">
        <v>803571.42</v>
      </c>
      <c r="F24" s="48">
        <v>0</v>
      </c>
    </row>
    <row r="25" spans="1:6" x14ac:dyDescent="0.25">
      <c r="A25" s="47" t="s">
        <v>43</v>
      </c>
      <c r="B25" s="48">
        <v>2370831.31</v>
      </c>
      <c r="C25" s="48">
        <v>22521893.48</v>
      </c>
      <c r="D25" s="49" t="s">
        <v>44</v>
      </c>
      <c r="E25" s="48">
        <v>0</v>
      </c>
      <c r="F25" s="48">
        <v>0</v>
      </c>
    </row>
    <row r="26" spans="1:6" x14ac:dyDescent="0.25">
      <c r="A26" s="49" t="s">
        <v>45</v>
      </c>
      <c r="B26" s="48">
        <v>600</v>
      </c>
      <c r="C26" s="48">
        <v>600</v>
      </c>
      <c r="D26" s="47" t="s">
        <v>46</v>
      </c>
      <c r="E26" s="48">
        <v>0</v>
      </c>
      <c r="F26" s="48">
        <v>0</v>
      </c>
    </row>
    <row r="27" spans="1:6" x14ac:dyDescent="0.25">
      <c r="A27" s="49" t="s">
        <v>47</v>
      </c>
      <c r="B27" s="48">
        <v>0</v>
      </c>
      <c r="C27" s="48">
        <v>0</v>
      </c>
      <c r="D27" s="47" t="s">
        <v>48</v>
      </c>
      <c r="E27" s="48">
        <v>0</v>
      </c>
      <c r="F27" s="48">
        <v>0</v>
      </c>
    </row>
    <row r="28" spans="1:6" x14ac:dyDescent="0.25">
      <c r="A28" s="49" t="s">
        <v>49</v>
      </c>
      <c r="B28" s="48">
        <v>0</v>
      </c>
      <c r="C28" s="48">
        <v>0</v>
      </c>
      <c r="D28" s="49" t="s">
        <v>50</v>
      </c>
      <c r="E28" s="48">
        <v>0</v>
      </c>
      <c r="F28" s="48">
        <v>0</v>
      </c>
    </row>
    <row r="29" spans="1:6" x14ac:dyDescent="0.25">
      <c r="A29" s="49" t="s">
        <v>51</v>
      </c>
      <c r="B29" s="48">
        <v>2370231.31</v>
      </c>
      <c r="C29" s="48">
        <v>22521293.48</v>
      </c>
      <c r="D29" s="49" t="s">
        <v>52</v>
      </c>
      <c r="E29" s="48">
        <v>0</v>
      </c>
      <c r="F29" s="48">
        <v>0</v>
      </c>
    </row>
    <row r="30" spans="1:6" x14ac:dyDescent="0.25">
      <c r="A30" s="49" t="s">
        <v>53</v>
      </c>
      <c r="B30" s="48">
        <v>0</v>
      </c>
      <c r="C30" s="48">
        <v>0</v>
      </c>
      <c r="D30" s="49" t="s">
        <v>54</v>
      </c>
      <c r="E30" s="48">
        <v>0</v>
      </c>
      <c r="F30" s="48">
        <v>0</v>
      </c>
    </row>
    <row r="31" spans="1:6" x14ac:dyDescent="0.25">
      <c r="A31" s="47" t="s">
        <v>55</v>
      </c>
      <c r="B31" s="48">
        <v>0</v>
      </c>
      <c r="C31" s="48">
        <v>0</v>
      </c>
      <c r="D31" s="47" t="s">
        <v>56</v>
      </c>
      <c r="E31" s="48">
        <v>0</v>
      </c>
      <c r="F31" s="48">
        <v>0</v>
      </c>
    </row>
    <row r="32" spans="1:6" x14ac:dyDescent="0.25">
      <c r="A32" s="49" t="s">
        <v>57</v>
      </c>
      <c r="B32" s="48">
        <v>0</v>
      </c>
      <c r="C32" s="48">
        <v>0</v>
      </c>
      <c r="D32" s="49" t="s">
        <v>58</v>
      </c>
      <c r="E32" s="48">
        <v>0</v>
      </c>
      <c r="F32" s="48">
        <v>0</v>
      </c>
    </row>
    <row r="33" spans="1:11" ht="14.45" customHeight="1" x14ac:dyDescent="0.25">
      <c r="A33" s="49" t="s">
        <v>59</v>
      </c>
      <c r="B33" s="48">
        <v>0</v>
      </c>
      <c r="C33" s="48">
        <v>0</v>
      </c>
      <c r="D33" s="49" t="s">
        <v>60</v>
      </c>
      <c r="E33" s="48">
        <v>0</v>
      </c>
      <c r="F33" s="48">
        <v>0</v>
      </c>
    </row>
    <row r="34" spans="1:11" ht="14.45" customHeight="1" x14ac:dyDescent="0.25">
      <c r="A34" s="49" t="s">
        <v>61</v>
      </c>
      <c r="B34" s="48">
        <v>0</v>
      </c>
      <c r="C34" s="48">
        <v>0</v>
      </c>
      <c r="D34" s="49" t="s">
        <v>62</v>
      </c>
      <c r="E34" s="48">
        <v>0</v>
      </c>
      <c r="F34" s="48">
        <v>0</v>
      </c>
    </row>
    <row r="35" spans="1:11" ht="14.45" customHeight="1" x14ac:dyDescent="0.25">
      <c r="A35" s="49" t="s">
        <v>63</v>
      </c>
      <c r="B35" s="48">
        <v>0</v>
      </c>
      <c r="C35" s="48">
        <v>0</v>
      </c>
      <c r="D35" s="49" t="s">
        <v>64</v>
      </c>
      <c r="E35" s="48">
        <v>0</v>
      </c>
      <c r="F35" s="48">
        <v>0</v>
      </c>
    </row>
    <row r="36" spans="1:11" ht="14.45" customHeight="1" x14ac:dyDescent="0.25">
      <c r="A36" s="49" t="s">
        <v>65</v>
      </c>
      <c r="B36" s="48">
        <v>0</v>
      </c>
      <c r="C36" s="48">
        <v>0</v>
      </c>
      <c r="D36" s="49" t="s">
        <v>66</v>
      </c>
      <c r="E36" s="48">
        <v>0</v>
      </c>
      <c r="F36" s="48">
        <v>0</v>
      </c>
    </row>
    <row r="37" spans="1:11" ht="14.45" customHeight="1" x14ac:dyDescent="0.25">
      <c r="A37" s="47" t="s">
        <v>67</v>
      </c>
      <c r="B37" s="48">
        <v>0</v>
      </c>
      <c r="C37" s="48">
        <v>0</v>
      </c>
      <c r="D37" s="49" t="s">
        <v>68</v>
      </c>
      <c r="E37" s="48">
        <v>0</v>
      </c>
      <c r="F37" s="48">
        <v>0</v>
      </c>
    </row>
    <row r="38" spans="1:11" x14ac:dyDescent="0.25">
      <c r="A38" s="47" t="s">
        <v>69</v>
      </c>
      <c r="B38" s="48">
        <v>0</v>
      </c>
      <c r="C38" s="48">
        <v>0</v>
      </c>
      <c r="D38" s="47" t="s">
        <v>70</v>
      </c>
      <c r="E38" s="48">
        <v>0</v>
      </c>
      <c r="F38" s="48">
        <v>0</v>
      </c>
    </row>
    <row r="39" spans="1:11" x14ac:dyDescent="0.25">
      <c r="A39" s="49" t="s">
        <v>71</v>
      </c>
      <c r="B39" s="48">
        <v>0</v>
      </c>
      <c r="C39" s="48">
        <v>0</v>
      </c>
      <c r="D39" s="49" t="s">
        <v>72</v>
      </c>
      <c r="E39" s="48">
        <v>0</v>
      </c>
      <c r="F39" s="48">
        <v>0</v>
      </c>
    </row>
    <row r="40" spans="1:11" x14ac:dyDescent="0.25">
      <c r="A40" s="49" t="s">
        <v>73</v>
      </c>
      <c r="B40" s="48">
        <v>0</v>
      </c>
      <c r="C40" s="48">
        <v>0</v>
      </c>
      <c r="D40" s="49" t="s">
        <v>74</v>
      </c>
      <c r="E40" s="48">
        <v>0</v>
      </c>
      <c r="F40" s="48">
        <v>0</v>
      </c>
    </row>
    <row r="41" spans="1:11" x14ac:dyDescent="0.25">
      <c r="A41" s="47" t="s">
        <v>75</v>
      </c>
      <c r="B41" s="48">
        <v>0</v>
      </c>
      <c r="C41" s="48">
        <v>0</v>
      </c>
      <c r="D41" s="49" t="s">
        <v>76</v>
      </c>
      <c r="E41" s="48">
        <v>0</v>
      </c>
      <c r="F41" s="48">
        <v>0</v>
      </c>
      <c r="I41" s="142"/>
    </row>
    <row r="42" spans="1:11" x14ac:dyDescent="0.25">
      <c r="A42" s="49" t="s">
        <v>77</v>
      </c>
      <c r="B42" s="48">
        <v>0</v>
      </c>
      <c r="C42" s="48">
        <v>0</v>
      </c>
      <c r="D42" s="47" t="s">
        <v>78</v>
      </c>
      <c r="E42" s="48">
        <v>80538.929999999993</v>
      </c>
      <c r="F42" s="48">
        <v>73141.17</v>
      </c>
    </row>
    <row r="43" spans="1:11" x14ac:dyDescent="0.25">
      <c r="A43" s="49" t="s">
        <v>79</v>
      </c>
      <c r="B43" s="48">
        <v>0</v>
      </c>
      <c r="C43" s="48">
        <v>0</v>
      </c>
      <c r="D43" s="49" t="s">
        <v>80</v>
      </c>
      <c r="E43" s="48">
        <v>80538.929999999993</v>
      </c>
      <c r="F43" s="48">
        <v>73141.17</v>
      </c>
    </row>
    <row r="44" spans="1:11" x14ac:dyDescent="0.25">
      <c r="A44" s="49" t="s">
        <v>81</v>
      </c>
      <c r="B44" s="48">
        <v>0</v>
      </c>
      <c r="C44" s="48">
        <v>0</v>
      </c>
      <c r="D44" s="49" t="s">
        <v>82</v>
      </c>
      <c r="E44" s="48">
        <v>0</v>
      </c>
      <c r="F44" s="48">
        <v>0</v>
      </c>
    </row>
    <row r="45" spans="1:11" x14ac:dyDescent="0.25">
      <c r="A45" s="49" t="s">
        <v>83</v>
      </c>
      <c r="B45" s="48">
        <v>0</v>
      </c>
      <c r="C45" s="48">
        <v>0</v>
      </c>
      <c r="D45" s="49" t="s">
        <v>84</v>
      </c>
      <c r="E45" s="48">
        <v>0</v>
      </c>
      <c r="F45" s="48">
        <v>0</v>
      </c>
    </row>
    <row r="46" spans="1:11" x14ac:dyDescent="0.25">
      <c r="A46" s="46"/>
      <c r="B46" s="50"/>
      <c r="C46" s="50"/>
      <c r="D46" s="46"/>
      <c r="E46" s="50"/>
      <c r="F46" s="50"/>
      <c r="K46" s="142"/>
    </row>
    <row r="47" spans="1:11" x14ac:dyDescent="0.25">
      <c r="A47" s="3" t="s">
        <v>85</v>
      </c>
      <c r="B47" s="4">
        <f>B9+B17+B25+B31+B38+B41</f>
        <v>197634837.53</v>
      </c>
      <c r="C47" s="4">
        <f>C9+C17+C25+C31+C38+C41</f>
        <v>134493983.88999999</v>
      </c>
      <c r="D47" s="2" t="s">
        <v>86</v>
      </c>
      <c r="E47" s="4">
        <f>E9+E19+E23+E26+E27+E31+E38+E42</f>
        <v>15278325.92</v>
      </c>
      <c r="F47" s="4">
        <f>F9+F19+F23+F26+F27+F31+F38+F42</f>
        <v>76727673.109999999</v>
      </c>
    </row>
    <row r="48" spans="1:11" x14ac:dyDescent="0.25">
      <c r="A48" s="46"/>
      <c r="B48" s="50"/>
      <c r="C48" s="50"/>
      <c r="D48" s="46"/>
      <c r="E48" s="50"/>
      <c r="F48" s="50"/>
    </row>
    <row r="49" spans="1:6" x14ac:dyDescent="0.25">
      <c r="A49" s="2" t="s">
        <v>87</v>
      </c>
      <c r="B49" s="50"/>
      <c r="C49" s="50"/>
      <c r="D49" s="2" t="s">
        <v>88</v>
      </c>
      <c r="E49" s="50"/>
      <c r="F49" s="50"/>
    </row>
    <row r="50" spans="1:6" x14ac:dyDescent="0.25">
      <c r="A50" s="47" t="s">
        <v>89</v>
      </c>
      <c r="B50" s="48">
        <v>0</v>
      </c>
      <c r="C50" s="48">
        <v>0</v>
      </c>
      <c r="D50" s="47" t="s">
        <v>90</v>
      </c>
      <c r="E50" s="48">
        <v>0</v>
      </c>
      <c r="F50" s="48">
        <v>0</v>
      </c>
    </row>
    <row r="51" spans="1:6" x14ac:dyDescent="0.25">
      <c r="A51" s="47" t="s">
        <v>91</v>
      </c>
      <c r="B51" s="48">
        <v>0</v>
      </c>
      <c r="C51" s="48">
        <v>0</v>
      </c>
      <c r="D51" s="47" t="s">
        <v>92</v>
      </c>
      <c r="E51" s="48">
        <v>0</v>
      </c>
      <c r="F51" s="48">
        <v>0</v>
      </c>
    </row>
    <row r="52" spans="1:6" x14ac:dyDescent="0.25">
      <c r="A52" s="47" t="s">
        <v>93</v>
      </c>
      <c r="B52" s="48">
        <v>193135333.41999999</v>
      </c>
      <c r="C52" s="48">
        <v>190758126.06999999</v>
      </c>
      <c r="D52" s="47" t="s">
        <v>94</v>
      </c>
      <c r="E52" s="48">
        <v>6428571.5199999996</v>
      </c>
      <c r="F52" s="48">
        <v>8035714.3600000003</v>
      </c>
    </row>
    <row r="53" spans="1:6" x14ac:dyDescent="0.25">
      <c r="A53" s="47" t="s">
        <v>95</v>
      </c>
      <c r="B53" s="48">
        <v>101760100.01000001</v>
      </c>
      <c r="C53" s="48">
        <v>85769425.370000005</v>
      </c>
      <c r="D53" s="47" t="s">
        <v>96</v>
      </c>
      <c r="E53" s="48">
        <v>0</v>
      </c>
      <c r="F53" s="48">
        <v>0</v>
      </c>
    </row>
    <row r="54" spans="1:6" x14ac:dyDescent="0.25">
      <c r="A54" s="47" t="s">
        <v>97</v>
      </c>
      <c r="B54" s="48">
        <v>135966.14000000001</v>
      </c>
      <c r="C54" s="48">
        <v>135966.14000000001</v>
      </c>
      <c r="D54" s="47" t="s">
        <v>98</v>
      </c>
      <c r="E54" s="48">
        <v>0</v>
      </c>
      <c r="F54" s="48">
        <v>0</v>
      </c>
    </row>
    <row r="55" spans="1:6" x14ac:dyDescent="0.25">
      <c r="A55" s="47" t="s">
        <v>99</v>
      </c>
      <c r="B55" s="48">
        <v>-52005349.299999997</v>
      </c>
      <c r="C55" s="48">
        <v>-52005349.299999997</v>
      </c>
      <c r="D55" s="51" t="s">
        <v>100</v>
      </c>
      <c r="E55" s="48">
        <v>0</v>
      </c>
      <c r="F55" s="48">
        <v>0</v>
      </c>
    </row>
    <row r="56" spans="1:6" x14ac:dyDescent="0.25">
      <c r="A56" s="47" t="s">
        <v>101</v>
      </c>
      <c r="B56" s="48">
        <v>1176759.67</v>
      </c>
      <c r="C56" s="48">
        <v>1176759.67</v>
      </c>
      <c r="D56" s="46"/>
      <c r="E56" s="50"/>
      <c r="F56" s="50"/>
    </row>
    <row r="57" spans="1:6" x14ac:dyDescent="0.25">
      <c r="A57" s="47" t="s">
        <v>102</v>
      </c>
      <c r="B57" s="48">
        <v>0</v>
      </c>
      <c r="C57" s="48">
        <v>0</v>
      </c>
      <c r="D57" s="2" t="s">
        <v>103</v>
      </c>
      <c r="E57" s="4">
        <f>SUM(E50:E55)</f>
        <v>6428571.5199999996</v>
      </c>
      <c r="F57" s="4">
        <f>SUM(F50:F55)</f>
        <v>8035714.3600000003</v>
      </c>
    </row>
    <row r="58" spans="1:6" x14ac:dyDescent="0.25">
      <c r="A58" s="47" t="s">
        <v>104</v>
      </c>
      <c r="B58" s="48">
        <v>0</v>
      </c>
      <c r="C58" s="48">
        <v>0</v>
      </c>
      <c r="D58" s="46"/>
      <c r="E58" s="50"/>
      <c r="F58" s="50"/>
    </row>
    <row r="59" spans="1:6" x14ac:dyDescent="0.25">
      <c r="A59" s="46"/>
      <c r="B59" s="50"/>
      <c r="C59" s="50"/>
      <c r="D59" s="2" t="s">
        <v>105</v>
      </c>
      <c r="E59" s="4">
        <f>E47+E57</f>
        <v>21706897.439999998</v>
      </c>
      <c r="F59" s="4">
        <f>F47+F57</f>
        <v>84763387.469999999</v>
      </c>
    </row>
    <row r="60" spans="1:6" x14ac:dyDescent="0.25">
      <c r="A60" s="3" t="s">
        <v>106</v>
      </c>
      <c r="B60" s="4">
        <f>SUM(B50:B58)</f>
        <v>244202809.93999997</v>
      </c>
      <c r="C60" s="4">
        <f>SUM(C50:C58)</f>
        <v>225834927.94999996</v>
      </c>
      <c r="D60" s="46"/>
      <c r="E60" s="50"/>
      <c r="F60" s="50"/>
    </row>
    <row r="61" spans="1:6" x14ac:dyDescent="0.25">
      <c r="A61" s="46"/>
      <c r="B61" s="50"/>
      <c r="C61" s="50"/>
      <c r="D61" s="52" t="s">
        <v>107</v>
      </c>
      <c r="E61" s="50"/>
      <c r="F61" s="50"/>
    </row>
    <row r="62" spans="1:6" x14ac:dyDescent="0.25">
      <c r="A62" s="3" t="s">
        <v>108</v>
      </c>
      <c r="B62" s="4">
        <f>SUM(B47+B60)</f>
        <v>441837647.46999997</v>
      </c>
      <c r="C62" s="4">
        <f>SUM(C47+C60)</f>
        <v>360328911.83999991</v>
      </c>
      <c r="D62" s="46"/>
      <c r="E62" s="50"/>
      <c r="F62" s="50"/>
    </row>
    <row r="63" spans="1:6" x14ac:dyDescent="0.25">
      <c r="A63" s="46"/>
      <c r="B63" s="46"/>
      <c r="C63" s="46"/>
      <c r="D63" s="53" t="s">
        <v>109</v>
      </c>
      <c r="E63" s="48">
        <f>SUM(E64:E66)</f>
        <v>23330824.919999998</v>
      </c>
      <c r="F63" s="48">
        <f>SUM(F64:F66)</f>
        <v>23319492.919999998</v>
      </c>
    </row>
    <row r="64" spans="1:6" x14ac:dyDescent="0.25">
      <c r="A64" s="46"/>
      <c r="B64" s="46"/>
      <c r="C64" s="46"/>
      <c r="D64" s="47" t="s">
        <v>110</v>
      </c>
      <c r="E64" s="48">
        <v>22277928.239999998</v>
      </c>
      <c r="F64" s="48">
        <v>22266596.239999998</v>
      </c>
    </row>
    <row r="65" spans="1:6" x14ac:dyDescent="0.25">
      <c r="A65" s="46"/>
      <c r="B65" s="46"/>
      <c r="C65" s="46"/>
      <c r="D65" s="51" t="s">
        <v>111</v>
      </c>
      <c r="E65" s="48">
        <v>1052896.68</v>
      </c>
      <c r="F65" s="48">
        <v>1052896.68</v>
      </c>
    </row>
    <row r="66" spans="1:6" x14ac:dyDescent="0.25">
      <c r="A66" s="46"/>
      <c r="B66" s="46"/>
      <c r="C66" s="46"/>
      <c r="D66" s="47" t="s">
        <v>112</v>
      </c>
      <c r="E66" s="48">
        <v>0</v>
      </c>
      <c r="F66" s="48">
        <v>0</v>
      </c>
    </row>
    <row r="67" spans="1:6" x14ac:dyDescent="0.25">
      <c r="A67" s="46"/>
      <c r="B67" s="46"/>
      <c r="C67" s="46"/>
      <c r="D67" s="46"/>
      <c r="E67" s="50"/>
      <c r="F67" s="50"/>
    </row>
    <row r="68" spans="1:6" x14ac:dyDescent="0.25">
      <c r="A68" s="46"/>
      <c r="B68" s="46"/>
      <c r="C68" s="46"/>
      <c r="D68" s="53" t="s">
        <v>113</v>
      </c>
      <c r="E68" s="48">
        <f>SUM(E69:E73)</f>
        <v>396799925.11000001</v>
      </c>
      <c r="F68" s="48">
        <f>SUM(F69:F73)</f>
        <v>252246031.45000002</v>
      </c>
    </row>
    <row r="69" spans="1:6" x14ac:dyDescent="0.25">
      <c r="A69" s="54"/>
      <c r="B69" s="46"/>
      <c r="C69" s="46"/>
      <c r="D69" s="47" t="s">
        <v>114</v>
      </c>
      <c r="E69" s="48">
        <v>135891742.65000001</v>
      </c>
      <c r="F69" s="48">
        <v>99327316.439999998</v>
      </c>
    </row>
    <row r="70" spans="1:6" x14ac:dyDescent="0.25">
      <c r="A70" s="54"/>
      <c r="B70" s="46"/>
      <c r="C70" s="46"/>
      <c r="D70" s="47" t="s">
        <v>115</v>
      </c>
      <c r="E70" s="48">
        <v>260841071.16</v>
      </c>
      <c r="F70" s="48">
        <v>152851603.71000001</v>
      </c>
    </row>
    <row r="71" spans="1:6" x14ac:dyDescent="0.25">
      <c r="A71" s="54"/>
      <c r="B71" s="46"/>
      <c r="C71" s="46"/>
      <c r="D71" s="47" t="s">
        <v>116</v>
      </c>
      <c r="E71" s="48">
        <v>0</v>
      </c>
      <c r="F71" s="48">
        <v>0</v>
      </c>
    </row>
    <row r="72" spans="1:6" x14ac:dyDescent="0.25">
      <c r="A72" s="54"/>
      <c r="B72" s="46"/>
      <c r="C72" s="46"/>
      <c r="D72" s="47" t="s">
        <v>117</v>
      </c>
      <c r="E72" s="48">
        <v>0</v>
      </c>
      <c r="F72" s="48">
        <v>0</v>
      </c>
    </row>
    <row r="73" spans="1:6" x14ac:dyDescent="0.25">
      <c r="A73" s="54"/>
      <c r="B73" s="46"/>
      <c r="C73" s="46"/>
      <c r="D73" s="47" t="s">
        <v>118</v>
      </c>
      <c r="E73" s="48">
        <v>67111.3</v>
      </c>
      <c r="F73" s="48">
        <v>67111.3</v>
      </c>
    </row>
    <row r="74" spans="1:6" x14ac:dyDescent="0.25">
      <c r="A74" s="54"/>
      <c r="B74" s="46"/>
      <c r="C74" s="46"/>
      <c r="D74" s="46"/>
      <c r="E74" s="50"/>
      <c r="F74" s="50"/>
    </row>
    <row r="75" spans="1:6" x14ac:dyDescent="0.25">
      <c r="A75" s="54"/>
      <c r="B75" s="46"/>
      <c r="C75" s="46"/>
      <c r="D75" s="53" t="s">
        <v>119</v>
      </c>
      <c r="E75" s="48">
        <f>E76+E77</f>
        <v>0</v>
      </c>
      <c r="F75" s="48">
        <f>F76+F77</f>
        <v>0</v>
      </c>
    </row>
    <row r="76" spans="1:6" x14ac:dyDescent="0.25">
      <c r="A76" s="54"/>
      <c r="B76" s="46"/>
      <c r="C76" s="46"/>
      <c r="D76" s="47" t="s">
        <v>120</v>
      </c>
      <c r="E76" s="48">
        <v>0</v>
      </c>
      <c r="F76" s="48">
        <v>0</v>
      </c>
    </row>
    <row r="77" spans="1:6" x14ac:dyDescent="0.25">
      <c r="A77" s="54"/>
      <c r="B77" s="46"/>
      <c r="C77" s="46"/>
      <c r="D77" s="47" t="s">
        <v>121</v>
      </c>
      <c r="E77" s="48">
        <v>0</v>
      </c>
      <c r="F77" s="48">
        <v>0</v>
      </c>
    </row>
    <row r="78" spans="1:6" x14ac:dyDescent="0.25">
      <c r="A78" s="54"/>
      <c r="B78" s="46"/>
      <c r="C78" s="46"/>
      <c r="D78" s="46"/>
      <c r="E78" s="50"/>
      <c r="F78" s="50"/>
    </row>
    <row r="79" spans="1:6" x14ac:dyDescent="0.25">
      <c r="A79" s="54"/>
      <c r="B79" s="46"/>
      <c r="C79" s="46"/>
      <c r="D79" s="2" t="s">
        <v>122</v>
      </c>
      <c r="E79" s="4">
        <f>E63+E68+E75</f>
        <v>420130750.03000003</v>
      </c>
      <c r="F79" s="4">
        <f>F63+F68+F75</f>
        <v>275565524.37</v>
      </c>
    </row>
    <row r="80" spans="1:6" x14ac:dyDescent="0.25">
      <c r="A80" s="54"/>
      <c r="B80" s="46"/>
      <c r="C80" s="46"/>
      <c r="D80" s="46"/>
      <c r="E80" s="50"/>
      <c r="F80" s="50"/>
    </row>
    <row r="81" spans="1:6" x14ac:dyDescent="0.25">
      <c r="A81" s="54"/>
      <c r="B81" s="46"/>
      <c r="C81" s="46"/>
      <c r="D81" s="2" t="s">
        <v>123</v>
      </c>
      <c r="E81" s="4">
        <f>E59+E79</f>
        <v>441837647.47000003</v>
      </c>
      <c r="F81" s="4">
        <f>F59+F79</f>
        <v>360328911.84000003</v>
      </c>
    </row>
    <row r="82" spans="1:6" x14ac:dyDescent="0.25">
      <c r="A82" s="55"/>
      <c r="B82" s="56"/>
      <c r="C82" s="56"/>
      <c r="D82" s="56"/>
      <c r="E82" s="57"/>
      <c r="F82" s="57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B9:C62 E9:F45 E50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6:C49 E46:F49 B59:C62 E56:F63 E67:F68 E74:F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94" zoomScaleNormal="110" workbookViewId="0">
      <selection activeCell="F19" sqref="F19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4" t="s">
        <v>124</v>
      </c>
      <c r="B1" s="165"/>
      <c r="C1" s="165"/>
      <c r="D1" s="165"/>
      <c r="E1" s="165"/>
      <c r="F1" s="165"/>
      <c r="G1" s="165"/>
      <c r="H1" s="166"/>
    </row>
    <row r="2" spans="1:8" x14ac:dyDescent="0.25">
      <c r="A2" s="113" t="str">
        <f>'Formato 1'!A2</f>
        <v>Municipio de Valle de Santiago, Gto.</v>
      </c>
      <c r="B2" s="114"/>
      <c r="C2" s="114"/>
      <c r="D2" s="114"/>
      <c r="E2" s="114"/>
      <c r="F2" s="114"/>
      <c r="G2" s="114"/>
      <c r="H2" s="115"/>
    </row>
    <row r="3" spans="1:8" ht="15" customHeight="1" x14ac:dyDescent="0.25">
      <c r="A3" s="116" t="s">
        <v>125</v>
      </c>
      <c r="B3" s="117"/>
      <c r="C3" s="117"/>
      <c r="D3" s="117"/>
      <c r="E3" s="117"/>
      <c r="F3" s="117"/>
      <c r="G3" s="117"/>
      <c r="H3" s="118"/>
    </row>
    <row r="4" spans="1:8" ht="15" customHeight="1" x14ac:dyDescent="0.25">
      <c r="A4" s="116" t="str">
        <f>'Formato 1'!A4</f>
        <v>Al 31 de Diciembre de 2022 y al 30 de junio 2023 (b)</v>
      </c>
      <c r="B4" s="117"/>
      <c r="C4" s="117"/>
      <c r="D4" s="117"/>
      <c r="E4" s="117"/>
      <c r="F4" s="117"/>
      <c r="G4" s="117"/>
      <c r="H4" s="118"/>
    </row>
    <row r="5" spans="1:8" x14ac:dyDescent="0.25">
      <c r="A5" s="119" t="s">
        <v>2</v>
      </c>
      <c r="B5" s="120"/>
      <c r="C5" s="120"/>
      <c r="D5" s="120"/>
      <c r="E5" s="120"/>
      <c r="F5" s="120"/>
      <c r="G5" s="120"/>
      <c r="H5" s="121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105"/>
      <c r="B7" s="106"/>
      <c r="C7" s="106"/>
      <c r="D7" s="106"/>
      <c r="E7" s="106"/>
      <c r="F7" s="106"/>
      <c r="G7" s="106"/>
      <c r="H7" s="106"/>
    </row>
    <row r="8" spans="1:8" x14ac:dyDescent="0.25">
      <c r="A8" s="8" t="s">
        <v>134</v>
      </c>
      <c r="B8" s="4">
        <f t="shared" ref="B8:H8" si="0">B9+B13</f>
        <v>8035714.3600000003</v>
      </c>
      <c r="C8" s="4">
        <f t="shared" si="0"/>
        <v>6428571.5199999996</v>
      </c>
      <c r="D8" s="4">
        <f t="shared" si="0"/>
        <v>803571.42</v>
      </c>
      <c r="E8" s="4">
        <f t="shared" si="0"/>
        <v>0</v>
      </c>
      <c r="F8" s="4">
        <f>B8-D8</f>
        <v>7232142.9400000004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7" t="s">
        <v>135</v>
      </c>
      <c r="B9" s="48">
        <f t="shared" ref="B9:H9" si="1">SUM(B10:B12)</f>
        <v>0</v>
      </c>
      <c r="C9" s="48">
        <v>0</v>
      </c>
      <c r="D9" s="48">
        <v>0</v>
      </c>
      <c r="E9" s="48">
        <f t="shared" si="1"/>
        <v>0</v>
      </c>
      <c r="F9" s="48">
        <v>0</v>
      </c>
      <c r="G9" s="48">
        <f t="shared" si="1"/>
        <v>0</v>
      </c>
      <c r="H9" s="48">
        <f t="shared" si="1"/>
        <v>0</v>
      </c>
    </row>
    <row r="10" spans="1:8" ht="17.25" customHeight="1" x14ac:dyDescent="0.25">
      <c r="A10" s="108" t="s">
        <v>136</v>
      </c>
      <c r="B10" s="109">
        <v>0</v>
      </c>
      <c r="C10" s="48">
        <v>0</v>
      </c>
      <c r="D10" s="109">
        <v>0</v>
      </c>
      <c r="E10" s="109">
        <v>0</v>
      </c>
      <c r="F10" s="143">
        <v>0</v>
      </c>
      <c r="G10" s="109">
        <v>0</v>
      </c>
      <c r="H10" s="109">
        <v>0</v>
      </c>
    </row>
    <row r="11" spans="1:8" x14ac:dyDescent="0.25">
      <c r="A11" s="108" t="s">
        <v>137</v>
      </c>
      <c r="B11" s="109">
        <v>0</v>
      </c>
      <c r="C11" s="48">
        <v>0</v>
      </c>
      <c r="D11" s="109">
        <v>0</v>
      </c>
      <c r="E11" s="109">
        <v>0</v>
      </c>
      <c r="F11" s="109">
        <v>0</v>
      </c>
      <c r="G11" s="48">
        <v>0</v>
      </c>
      <c r="H11" s="48">
        <v>0</v>
      </c>
    </row>
    <row r="12" spans="1:8" ht="16.5" customHeight="1" x14ac:dyDescent="0.25">
      <c r="A12" s="108" t="s">
        <v>138</v>
      </c>
      <c r="B12" s="109">
        <v>0</v>
      </c>
      <c r="C12" s="48">
        <v>0</v>
      </c>
      <c r="D12" s="109">
        <v>0</v>
      </c>
      <c r="E12" s="109">
        <v>0</v>
      </c>
      <c r="F12" s="109">
        <v>0</v>
      </c>
      <c r="G12" s="48">
        <v>0</v>
      </c>
      <c r="H12" s="48">
        <v>0</v>
      </c>
    </row>
    <row r="13" spans="1:8" x14ac:dyDescent="0.25">
      <c r="A13" s="107" t="s">
        <v>139</v>
      </c>
      <c r="B13" s="48">
        <f t="shared" ref="B13:H13" si="2">SUM(B14:B16)</f>
        <v>8035714.3600000003</v>
      </c>
      <c r="C13" s="48">
        <f>SUM(C14:C16)</f>
        <v>6428571.5199999996</v>
      </c>
      <c r="D13" s="48">
        <f t="shared" si="2"/>
        <v>803571.42</v>
      </c>
      <c r="E13" s="48">
        <f t="shared" si="2"/>
        <v>0</v>
      </c>
      <c r="F13" s="48">
        <f>SUM(F14:F16)</f>
        <v>7232142.9400000004</v>
      </c>
      <c r="G13" s="48">
        <f t="shared" si="2"/>
        <v>0</v>
      </c>
      <c r="H13" s="48">
        <f t="shared" si="2"/>
        <v>0</v>
      </c>
    </row>
    <row r="14" spans="1:8" x14ac:dyDescent="0.25">
      <c r="A14" s="108" t="s">
        <v>140</v>
      </c>
      <c r="B14" s="109">
        <v>8035714.3600000003</v>
      </c>
      <c r="C14" s="48">
        <v>6428571.5199999996</v>
      </c>
      <c r="D14" s="109">
        <v>803571.42</v>
      </c>
      <c r="E14" s="109">
        <v>0</v>
      </c>
      <c r="F14" s="109">
        <f>B14-D14</f>
        <v>7232142.9400000004</v>
      </c>
      <c r="G14" s="48">
        <v>0</v>
      </c>
      <c r="H14" s="48">
        <v>0</v>
      </c>
    </row>
    <row r="15" spans="1:8" ht="15" customHeight="1" x14ac:dyDescent="0.25">
      <c r="A15" s="108" t="s">
        <v>141</v>
      </c>
      <c r="B15" s="109">
        <v>0</v>
      </c>
      <c r="C15" s="48">
        <v>0</v>
      </c>
      <c r="D15" s="109">
        <v>0</v>
      </c>
      <c r="E15" s="109">
        <v>0</v>
      </c>
      <c r="F15" s="109">
        <v>0</v>
      </c>
      <c r="G15" s="48">
        <v>0</v>
      </c>
      <c r="H15" s="48">
        <v>0</v>
      </c>
    </row>
    <row r="16" spans="1:8" x14ac:dyDescent="0.25">
      <c r="A16" s="108" t="s">
        <v>142</v>
      </c>
      <c r="B16" s="109">
        <v>0</v>
      </c>
      <c r="C16" s="48">
        <v>0</v>
      </c>
      <c r="D16" s="109">
        <v>0</v>
      </c>
      <c r="E16" s="109">
        <v>0</v>
      </c>
      <c r="F16" s="109">
        <v>0</v>
      </c>
      <c r="G16" s="48">
        <v>0</v>
      </c>
      <c r="H16" s="48">
        <v>0</v>
      </c>
    </row>
    <row r="17" spans="1:8" x14ac:dyDescent="0.25">
      <c r="A17" s="110"/>
      <c r="B17" s="93"/>
      <c r="C17" s="93"/>
      <c r="D17" s="93"/>
      <c r="E17" s="93"/>
      <c r="F17" s="93"/>
      <c r="G17" s="93"/>
      <c r="H17" s="93"/>
    </row>
    <row r="18" spans="1:8" x14ac:dyDescent="0.25">
      <c r="A18" s="8" t="s">
        <v>143</v>
      </c>
      <c r="B18" s="4">
        <v>76727673.109999999</v>
      </c>
      <c r="C18" s="111"/>
      <c r="D18" s="111"/>
      <c r="E18" s="111"/>
      <c r="F18" s="4">
        <v>14474754.5</v>
      </c>
      <c r="G18" s="111"/>
      <c r="H18" s="111"/>
    </row>
    <row r="19" spans="1:8" ht="16.5" customHeight="1" x14ac:dyDescent="0.25">
      <c r="A19" s="110"/>
      <c r="B19" s="93"/>
      <c r="C19" s="93"/>
      <c r="D19" s="93"/>
      <c r="E19" s="93"/>
      <c r="F19" s="93"/>
      <c r="G19" s="93"/>
      <c r="H19" s="93"/>
    </row>
    <row r="20" spans="1:8" ht="14.45" customHeight="1" x14ac:dyDescent="0.25">
      <c r="A20" s="8" t="s">
        <v>144</v>
      </c>
      <c r="B20" s="4">
        <f t="shared" ref="B20:H20" si="3">B8+B18</f>
        <v>84763387.469999999</v>
      </c>
      <c r="C20" s="4">
        <f t="shared" si="3"/>
        <v>6428571.5199999996</v>
      </c>
      <c r="D20" s="4">
        <f t="shared" si="3"/>
        <v>803571.42</v>
      </c>
      <c r="E20" s="4">
        <f t="shared" si="3"/>
        <v>0</v>
      </c>
      <c r="F20" s="4">
        <f>F8+F18</f>
        <v>21706897.440000001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10"/>
      <c r="B21" s="50"/>
      <c r="C21" s="50"/>
      <c r="D21" s="50"/>
      <c r="E21" s="50"/>
      <c r="F21" s="50"/>
      <c r="G21" s="50"/>
      <c r="H21" s="50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12" t="s">
        <v>146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</row>
    <row r="24" spans="1:8" ht="15" customHeight="1" x14ac:dyDescent="0.25">
      <c r="A24" s="112" t="s">
        <v>147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</row>
    <row r="25" spans="1:8" x14ac:dyDescent="0.25">
      <c r="A25" s="112" t="s">
        <v>148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</row>
    <row r="26" spans="1:8" ht="16.5" customHeight="1" x14ac:dyDescent="0.25">
      <c r="A26" s="9"/>
      <c r="B26" s="50"/>
      <c r="C26" s="50"/>
      <c r="D26" s="50"/>
      <c r="E26" s="50"/>
      <c r="F26" s="50"/>
      <c r="G26" s="50"/>
      <c r="H26" s="50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12" t="s">
        <v>150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</row>
    <row r="29" spans="1:8" ht="15" customHeight="1" x14ac:dyDescent="0.25">
      <c r="A29" s="112" t="s">
        <v>151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</row>
    <row r="30" spans="1:8" ht="15.75" customHeight="1" x14ac:dyDescent="0.25">
      <c r="A30" s="112" t="s">
        <v>152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</row>
    <row r="31" spans="1:8" ht="15" customHeight="1" x14ac:dyDescent="0.25">
      <c r="A31" s="10" t="s">
        <v>153</v>
      </c>
      <c r="B31" s="55"/>
      <c r="C31" s="55"/>
      <c r="D31" s="55"/>
      <c r="E31" s="55"/>
      <c r="F31" s="55"/>
      <c r="G31" s="55"/>
      <c r="H31" s="55"/>
    </row>
    <row r="32" spans="1:8" x14ac:dyDescent="0.25">
      <c r="A32" s="62"/>
    </row>
    <row r="33" spans="1:8" ht="14.45" customHeight="1" x14ac:dyDescent="0.25">
      <c r="A33" s="167" t="s">
        <v>154</v>
      </c>
      <c r="B33" s="167"/>
      <c r="C33" s="167"/>
      <c r="D33" s="167"/>
      <c r="E33" s="167"/>
      <c r="F33" s="167"/>
      <c r="G33" s="167"/>
      <c r="H33" s="167"/>
    </row>
    <row r="34" spans="1:8" ht="14.45" customHeight="1" x14ac:dyDescent="0.25">
      <c r="A34" s="167"/>
      <c r="B34" s="167"/>
      <c r="C34" s="167"/>
      <c r="D34" s="167"/>
      <c r="E34" s="167"/>
      <c r="F34" s="167"/>
      <c r="G34" s="167"/>
      <c r="H34" s="167"/>
    </row>
    <row r="35" spans="1:8" ht="14.45" customHeight="1" x14ac:dyDescent="0.25">
      <c r="A35" s="167"/>
      <c r="B35" s="167"/>
      <c r="C35" s="167"/>
      <c r="D35" s="167"/>
      <c r="E35" s="167"/>
      <c r="F35" s="167"/>
      <c r="G35" s="167"/>
      <c r="H35" s="167"/>
    </row>
    <row r="36" spans="1:8" ht="14.45" customHeight="1" x14ac:dyDescent="0.25">
      <c r="A36" s="167"/>
      <c r="B36" s="167"/>
      <c r="C36" s="167"/>
      <c r="D36" s="167"/>
      <c r="E36" s="167"/>
      <c r="F36" s="167"/>
      <c r="G36" s="167"/>
      <c r="H36" s="167"/>
    </row>
    <row r="37" spans="1:8" ht="14.45" customHeight="1" x14ac:dyDescent="0.25">
      <c r="A37" s="167"/>
      <c r="B37" s="167"/>
      <c r="C37" s="167"/>
      <c r="D37" s="167"/>
      <c r="E37" s="167"/>
      <c r="F37" s="167"/>
      <c r="G37" s="167"/>
      <c r="H37" s="167"/>
    </row>
    <row r="38" spans="1:8" x14ac:dyDescent="0.25">
      <c r="A38" s="62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6"/>
      <c r="B40" s="54"/>
      <c r="C40" s="54"/>
      <c r="D40" s="54"/>
      <c r="E40" s="54"/>
      <c r="F40" s="54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12" t="s">
        <v>162</v>
      </c>
      <c r="B42" s="48">
        <v>0</v>
      </c>
      <c r="C42" s="48">
        <v>0</v>
      </c>
      <c r="D42" s="48">
        <v>0</v>
      </c>
      <c r="E42" s="48">
        <v>0</v>
      </c>
      <c r="F42" s="48">
        <v>0</v>
      </c>
      <c r="G42" s="70"/>
    </row>
    <row r="43" spans="1:8" x14ac:dyDescent="0.25">
      <c r="A43" s="112" t="s">
        <v>163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70"/>
    </row>
    <row r="44" spans="1:8" x14ac:dyDescent="0.25">
      <c r="A44" s="112" t="s">
        <v>164</v>
      </c>
      <c r="B44" s="48">
        <v>0</v>
      </c>
      <c r="C44" s="48">
        <v>0</v>
      </c>
      <c r="D44" s="48">
        <v>0</v>
      </c>
      <c r="E44" s="48">
        <v>0</v>
      </c>
      <c r="F44" s="48">
        <v>0</v>
      </c>
      <c r="G44" s="70"/>
    </row>
    <row r="45" spans="1:8" x14ac:dyDescent="0.25">
      <c r="A45" s="11" t="s">
        <v>153</v>
      </c>
      <c r="B45" s="55"/>
      <c r="C45" s="55"/>
      <c r="D45" s="55"/>
      <c r="E45" s="55"/>
      <c r="F45" s="55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E8 B41:F44 B15:H17 E14 B11:H12 B10 D10:E10 G10:H10 G14:H14 B19:H19 C18:E18 B9 E9 B13 D13:E13 G9:H9 G8:H8 G13:H13 B21:H31 B20:E20 G20:H20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66" zoomScaleNormal="70" workbookViewId="0">
      <selection activeCell="K20" sqref="K20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8" t="s">
        <v>165</v>
      </c>
      <c r="B1" s="169"/>
      <c r="C1" s="169"/>
      <c r="D1" s="169"/>
      <c r="E1" s="169"/>
      <c r="F1" s="169"/>
      <c r="G1" s="169"/>
      <c r="H1" s="169"/>
      <c r="I1" s="169"/>
      <c r="J1" s="169"/>
      <c r="K1" s="170"/>
    </row>
    <row r="2" spans="1:11" x14ac:dyDescent="0.25">
      <c r="A2" s="113" t="str">
        <f>'Formato 1'!A2</f>
        <v>Municipio de Valle de Santiago, Gto.</v>
      </c>
      <c r="B2" s="114"/>
      <c r="C2" s="114"/>
      <c r="D2" s="114"/>
      <c r="E2" s="114"/>
      <c r="F2" s="114"/>
      <c r="G2" s="114"/>
      <c r="H2" s="114"/>
      <c r="I2" s="114"/>
      <c r="J2" s="114"/>
      <c r="K2" s="115"/>
    </row>
    <row r="3" spans="1:11" x14ac:dyDescent="0.25">
      <c r="A3" s="116" t="s">
        <v>166</v>
      </c>
      <c r="B3" s="117"/>
      <c r="C3" s="117"/>
      <c r="D3" s="117"/>
      <c r="E3" s="117"/>
      <c r="F3" s="117"/>
      <c r="G3" s="117"/>
      <c r="H3" s="117"/>
      <c r="I3" s="117"/>
      <c r="J3" s="117"/>
      <c r="K3" s="118"/>
    </row>
    <row r="4" spans="1:11" x14ac:dyDescent="0.25">
      <c r="A4" s="116" t="s">
        <v>558</v>
      </c>
      <c r="B4" s="117"/>
      <c r="C4" s="117"/>
      <c r="D4" s="117"/>
      <c r="E4" s="117"/>
      <c r="F4" s="117"/>
      <c r="G4" s="117"/>
      <c r="H4" s="117"/>
      <c r="I4" s="117"/>
      <c r="J4" s="117"/>
      <c r="K4" s="118"/>
    </row>
    <row r="5" spans="1:11" x14ac:dyDescent="0.25">
      <c r="A5" s="116" t="s">
        <v>2</v>
      </c>
      <c r="B5" s="117"/>
      <c r="C5" s="117"/>
      <c r="D5" s="117"/>
      <c r="E5" s="117"/>
      <c r="F5" s="117"/>
      <c r="G5" s="117"/>
      <c r="H5" s="117"/>
      <c r="I5" s="117"/>
      <c r="J5" s="117"/>
      <c r="K5" s="118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51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x14ac:dyDescent="0.25">
      <c r="A8" s="2" t="s">
        <v>178</v>
      </c>
      <c r="B8" s="101"/>
      <c r="C8" s="101"/>
      <c r="D8" s="101"/>
      <c r="E8" s="144">
        <f>SUM(E9:E12)</f>
        <v>0</v>
      </c>
      <c r="F8" s="101"/>
      <c r="G8" s="144">
        <f>SUM(G9:G12)</f>
        <v>0</v>
      </c>
      <c r="H8" s="144">
        <f>SUM(H9:H12)</f>
        <v>0</v>
      </c>
      <c r="I8" s="144">
        <f>SUM(I9:I12)</f>
        <v>0</v>
      </c>
      <c r="J8" s="144">
        <f>SUM(J9:J12)</f>
        <v>0</v>
      </c>
      <c r="K8" s="144">
        <f>SUM(K9:K12)</f>
        <v>0</v>
      </c>
    </row>
    <row r="9" spans="1:11" x14ac:dyDescent="0.25">
      <c r="A9" s="102" t="s">
        <v>179</v>
      </c>
      <c r="B9" s="103">
        <v>44927</v>
      </c>
      <c r="C9" s="103">
        <v>44927</v>
      </c>
      <c r="D9" s="103">
        <v>44927</v>
      </c>
      <c r="E9" s="145">
        <v>0</v>
      </c>
      <c r="F9" s="61">
        <v>0</v>
      </c>
      <c r="G9" s="145">
        <v>0</v>
      </c>
      <c r="H9" s="145">
        <v>0</v>
      </c>
      <c r="I9" s="145">
        <v>0</v>
      </c>
      <c r="J9" s="145">
        <v>0</v>
      </c>
      <c r="K9" s="145">
        <v>0</v>
      </c>
    </row>
    <row r="10" spans="1:11" x14ac:dyDescent="0.25">
      <c r="A10" s="102" t="s">
        <v>180</v>
      </c>
      <c r="B10" s="103">
        <v>44927</v>
      </c>
      <c r="C10" s="103">
        <v>44927</v>
      </c>
      <c r="D10" s="103">
        <v>44927</v>
      </c>
      <c r="E10" s="145">
        <v>0</v>
      </c>
      <c r="F10" s="61">
        <v>0</v>
      </c>
      <c r="G10" s="145">
        <v>0</v>
      </c>
      <c r="H10" s="145">
        <v>0</v>
      </c>
      <c r="I10" s="145">
        <v>0</v>
      </c>
      <c r="J10" s="145">
        <v>0</v>
      </c>
      <c r="K10" s="145">
        <v>0</v>
      </c>
    </row>
    <row r="11" spans="1:11" x14ac:dyDescent="0.25">
      <c r="A11" s="102" t="s">
        <v>181</v>
      </c>
      <c r="B11" s="103">
        <v>44927</v>
      </c>
      <c r="C11" s="103">
        <v>44927</v>
      </c>
      <c r="D11" s="103">
        <v>44927</v>
      </c>
      <c r="E11" s="145">
        <v>0</v>
      </c>
      <c r="F11" s="61">
        <v>0</v>
      </c>
      <c r="G11" s="145">
        <v>0</v>
      </c>
      <c r="H11" s="145">
        <v>0</v>
      </c>
      <c r="I11" s="145">
        <v>0</v>
      </c>
      <c r="J11" s="145">
        <v>0</v>
      </c>
      <c r="K11" s="145">
        <v>0</v>
      </c>
    </row>
    <row r="12" spans="1:11" x14ac:dyDescent="0.25">
      <c r="A12" s="102" t="s">
        <v>182</v>
      </c>
      <c r="B12" s="103">
        <v>44927</v>
      </c>
      <c r="C12" s="103">
        <v>44927</v>
      </c>
      <c r="D12" s="103">
        <v>44927</v>
      </c>
      <c r="E12" s="145">
        <v>0</v>
      </c>
      <c r="F12" s="61">
        <v>0</v>
      </c>
      <c r="G12" s="145">
        <v>0</v>
      </c>
      <c r="H12" s="145">
        <v>0</v>
      </c>
      <c r="I12" s="145">
        <v>0</v>
      </c>
      <c r="J12" s="145">
        <v>0</v>
      </c>
      <c r="K12" s="145">
        <v>0</v>
      </c>
    </row>
    <row r="13" spans="1:11" x14ac:dyDescent="0.25">
      <c r="A13" s="13" t="s">
        <v>153</v>
      </c>
      <c r="B13" s="104"/>
      <c r="C13" s="104"/>
      <c r="D13" s="104"/>
      <c r="E13" s="46"/>
      <c r="F13" s="46"/>
      <c r="G13" s="46"/>
      <c r="H13" s="46"/>
      <c r="I13" s="46"/>
      <c r="J13" s="46"/>
      <c r="K13" s="46"/>
    </row>
    <row r="14" spans="1:11" x14ac:dyDescent="0.25">
      <c r="A14" s="2" t="s">
        <v>183</v>
      </c>
      <c r="B14" s="101"/>
      <c r="C14" s="101"/>
      <c r="D14" s="101"/>
      <c r="E14" s="144">
        <f>SUM(E15:E18)</f>
        <v>0</v>
      </c>
      <c r="F14" s="101"/>
      <c r="G14" s="144">
        <f>SUM(G15:G18)</f>
        <v>0</v>
      </c>
      <c r="H14" s="144">
        <f>SUM(H15:H18)</f>
        <v>0</v>
      </c>
      <c r="I14" s="144">
        <f>SUM(I15:I18)</f>
        <v>0</v>
      </c>
      <c r="J14" s="144">
        <f>SUM(J15:J18)</f>
        <v>0</v>
      </c>
      <c r="K14" s="144">
        <f>SUM(K15:K18)</f>
        <v>0</v>
      </c>
    </row>
    <row r="15" spans="1:11" x14ac:dyDescent="0.25">
      <c r="A15" s="102" t="s">
        <v>184</v>
      </c>
      <c r="B15" s="103">
        <v>44927</v>
      </c>
      <c r="C15" s="103">
        <v>44927</v>
      </c>
      <c r="D15" s="103">
        <v>44927</v>
      </c>
      <c r="E15" s="145">
        <v>0</v>
      </c>
      <c r="F15" s="61">
        <v>0</v>
      </c>
      <c r="G15" s="145">
        <v>0</v>
      </c>
      <c r="H15" s="145">
        <v>0</v>
      </c>
      <c r="I15" s="145">
        <v>0</v>
      </c>
      <c r="J15" s="145">
        <v>0</v>
      </c>
      <c r="K15" s="145">
        <v>0</v>
      </c>
    </row>
    <row r="16" spans="1:11" x14ac:dyDescent="0.25">
      <c r="A16" s="102" t="s">
        <v>185</v>
      </c>
      <c r="B16" s="103">
        <v>44927</v>
      </c>
      <c r="C16" s="103">
        <v>44927</v>
      </c>
      <c r="D16" s="103">
        <v>44927</v>
      </c>
      <c r="E16" s="145">
        <v>0</v>
      </c>
      <c r="F16" s="61">
        <v>0</v>
      </c>
      <c r="G16" s="145">
        <v>0</v>
      </c>
      <c r="H16" s="145">
        <v>0</v>
      </c>
      <c r="I16" s="145">
        <v>0</v>
      </c>
      <c r="J16" s="145">
        <v>0</v>
      </c>
      <c r="K16" s="145">
        <v>0</v>
      </c>
    </row>
    <row r="17" spans="1:11" x14ac:dyDescent="0.25">
      <c r="A17" s="102" t="s">
        <v>186</v>
      </c>
      <c r="B17" s="103">
        <v>44927</v>
      </c>
      <c r="C17" s="103">
        <v>44927</v>
      </c>
      <c r="D17" s="103">
        <v>44927</v>
      </c>
      <c r="E17" s="145">
        <v>0</v>
      </c>
      <c r="F17" s="61">
        <v>0</v>
      </c>
      <c r="G17" s="145">
        <v>0</v>
      </c>
      <c r="H17" s="145">
        <v>0</v>
      </c>
      <c r="I17" s="145">
        <v>0</v>
      </c>
      <c r="J17" s="145">
        <v>0</v>
      </c>
      <c r="K17" s="145">
        <v>0</v>
      </c>
    </row>
    <row r="18" spans="1:11" x14ac:dyDescent="0.25">
      <c r="A18" s="102" t="s">
        <v>187</v>
      </c>
      <c r="B18" s="103">
        <v>44927</v>
      </c>
      <c r="C18" s="103">
        <v>44927</v>
      </c>
      <c r="D18" s="103">
        <v>44927</v>
      </c>
      <c r="E18" s="145">
        <v>0</v>
      </c>
      <c r="F18" s="61">
        <v>0</v>
      </c>
      <c r="G18" s="145">
        <v>0</v>
      </c>
      <c r="H18" s="145">
        <v>0</v>
      </c>
      <c r="I18" s="145">
        <v>0</v>
      </c>
      <c r="J18" s="145">
        <v>0</v>
      </c>
      <c r="K18" s="145">
        <v>0</v>
      </c>
    </row>
    <row r="19" spans="1:11" x14ac:dyDescent="0.25">
      <c r="A19" s="13"/>
      <c r="B19" s="104"/>
      <c r="C19" s="104"/>
      <c r="D19" s="104"/>
      <c r="E19" s="46"/>
      <c r="F19" s="46"/>
      <c r="G19" s="46"/>
      <c r="H19" s="46"/>
      <c r="I19" s="46"/>
      <c r="J19" s="46"/>
      <c r="K19" s="46"/>
    </row>
    <row r="20" spans="1:11" x14ac:dyDescent="0.25">
      <c r="A20" s="2" t="s">
        <v>188</v>
      </c>
      <c r="B20" s="101"/>
      <c r="C20" s="101"/>
      <c r="D20" s="101"/>
      <c r="E20" s="144">
        <f>SUM(E8,E14)</f>
        <v>0</v>
      </c>
      <c r="F20" s="101"/>
      <c r="G20" s="144">
        <f>SUM(G8,G14)</f>
        <v>0</v>
      </c>
      <c r="H20" s="144">
        <f>SUM(H8,H14)</f>
        <v>0</v>
      </c>
      <c r="I20" s="144">
        <f>SUM(I8,I14)</f>
        <v>0</v>
      </c>
      <c r="J20" s="144">
        <f>SUM(J8,J14)</f>
        <v>0</v>
      </c>
      <c r="K20" s="144">
        <f>SUM(K8,K14)</f>
        <v>0</v>
      </c>
    </row>
    <row r="21" spans="1:11" x14ac:dyDescent="0.25">
      <c r="A21" s="56"/>
      <c r="B21" s="55"/>
      <c r="C21" s="55"/>
      <c r="D21" s="55"/>
      <c r="E21" s="55"/>
      <c r="F21" s="55"/>
      <c r="G21" s="55"/>
      <c r="H21" s="55"/>
      <c r="I21" s="55"/>
      <c r="J21" s="55"/>
      <c r="K21" s="55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20 G13 H13 I13 J13 K13 G19 H19 K19 J19 I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="67" zoomScaleNormal="53" workbookViewId="0">
      <selection activeCell="D31" sqref="D31"/>
    </sheetView>
  </sheetViews>
  <sheetFormatPr baseColWidth="10" defaultColWidth="11" defaultRowHeight="15" x14ac:dyDescent="0.25"/>
  <cols>
    <col min="1" max="1" width="140.85546875" bestFit="1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8" t="s">
        <v>189</v>
      </c>
      <c r="B1" s="169"/>
      <c r="C1" s="169"/>
      <c r="D1" s="170"/>
    </row>
    <row r="2" spans="1:4" x14ac:dyDescent="0.25">
      <c r="A2" s="113" t="str">
        <f>'Formato 1'!A2</f>
        <v>Municipio de Valle de Santiago, Gto.</v>
      </c>
      <c r="B2" s="114"/>
      <c r="C2" s="114"/>
      <c r="D2" s="115"/>
    </row>
    <row r="3" spans="1:4" x14ac:dyDescent="0.25">
      <c r="A3" s="116" t="s">
        <v>190</v>
      </c>
      <c r="B3" s="117"/>
      <c r="C3" s="117"/>
      <c r="D3" s="118"/>
    </row>
    <row r="4" spans="1:4" x14ac:dyDescent="0.25">
      <c r="A4" s="116" t="str">
        <f>'Formato 3'!A4</f>
        <v>Del 1 de Enero al 30 de junio de 2023 (b)</v>
      </c>
      <c r="B4" s="117"/>
      <c r="C4" s="117"/>
      <c r="D4" s="118"/>
    </row>
    <row r="5" spans="1:4" x14ac:dyDescent="0.25">
      <c r="A5" s="119" t="s">
        <v>2</v>
      </c>
      <c r="B5" s="120"/>
      <c r="C5" s="120"/>
      <c r="D5" s="121"/>
    </row>
    <row r="6" spans="1:4" ht="41.45" customHeight="1" x14ac:dyDescent="0.25"/>
    <row r="7" spans="1:4" ht="30" x14ac:dyDescent="0.25">
      <c r="A7" s="14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5">
        <f>SUM(B9:B11)</f>
        <v>523392857.16000003</v>
      </c>
      <c r="C8" s="15">
        <f>SUM(C9:C11)</f>
        <v>277098832.75</v>
      </c>
      <c r="D8" s="15">
        <f>SUM(D9:D11)</f>
        <v>277094246.56</v>
      </c>
    </row>
    <row r="9" spans="1:4" x14ac:dyDescent="0.25">
      <c r="A9" s="59" t="s">
        <v>195</v>
      </c>
      <c r="B9" s="96">
        <v>252300000</v>
      </c>
      <c r="C9" s="146">
        <v>156822937.87</v>
      </c>
      <c r="D9" s="147">
        <v>156818351.68000001</v>
      </c>
    </row>
    <row r="10" spans="1:4" x14ac:dyDescent="0.25">
      <c r="A10" s="59" t="s">
        <v>196</v>
      </c>
      <c r="B10" s="96">
        <v>272700000</v>
      </c>
      <c r="C10" s="146">
        <v>121079466.3</v>
      </c>
      <c r="D10" s="147">
        <v>121079466.3</v>
      </c>
    </row>
    <row r="11" spans="1:4" x14ac:dyDescent="0.25">
      <c r="A11" s="59" t="s">
        <v>197</v>
      </c>
      <c r="B11" s="96">
        <f>B44</f>
        <v>-1607142.84</v>
      </c>
      <c r="C11" s="96">
        <f>C44</f>
        <v>-803571.42</v>
      </c>
      <c r="D11" s="96">
        <f>D44</f>
        <v>-803571.42</v>
      </c>
    </row>
    <row r="12" spans="1:4" x14ac:dyDescent="0.25">
      <c r="A12" s="47"/>
      <c r="B12" s="93"/>
      <c r="C12" s="93"/>
      <c r="D12" s="93"/>
    </row>
    <row r="13" spans="1:4" x14ac:dyDescent="0.25">
      <c r="A13" s="3" t="s">
        <v>198</v>
      </c>
      <c r="B13" s="15">
        <f>B14+B15</f>
        <v>523392857.16000003</v>
      </c>
      <c r="C13" s="15">
        <f>C14+C15</f>
        <v>160375143.50999999</v>
      </c>
      <c r="D13" s="15">
        <f>D14+D15</f>
        <v>156807226.01999998</v>
      </c>
    </row>
    <row r="14" spans="1:4" x14ac:dyDescent="0.25">
      <c r="A14" s="59" t="s">
        <v>199</v>
      </c>
      <c r="B14" s="148">
        <v>252300000</v>
      </c>
      <c r="C14" s="149">
        <v>112013221.08</v>
      </c>
      <c r="D14" s="150">
        <v>109090888.94</v>
      </c>
    </row>
    <row r="15" spans="1:4" x14ac:dyDescent="0.25">
      <c r="A15" s="59" t="s">
        <v>200</v>
      </c>
      <c r="B15" s="148">
        <v>271092857.16000003</v>
      </c>
      <c r="C15" s="149">
        <v>48361922.43</v>
      </c>
      <c r="D15" s="150">
        <v>47716337.079999998</v>
      </c>
    </row>
    <row r="16" spans="1:4" x14ac:dyDescent="0.25">
      <c r="A16" s="47"/>
      <c r="B16" s="93"/>
      <c r="C16" s="93"/>
      <c r="D16" s="93"/>
    </row>
    <row r="17" spans="1:4" x14ac:dyDescent="0.25">
      <c r="A17" s="3" t="s">
        <v>201</v>
      </c>
      <c r="B17" s="16">
        <v>0</v>
      </c>
      <c r="C17" s="15">
        <f>C18+C19</f>
        <v>-17536007.039999999</v>
      </c>
      <c r="D17" s="15">
        <f>D18+D19</f>
        <v>-17536007.039999999</v>
      </c>
    </row>
    <row r="18" spans="1:4" x14ac:dyDescent="0.25">
      <c r="A18" s="59" t="s">
        <v>202</v>
      </c>
      <c r="B18" s="17">
        <v>0</v>
      </c>
      <c r="C18" s="48">
        <v>-15497197.65</v>
      </c>
      <c r="D18" s="48">
        <v>-15497197.65</v>
      </c>
    </row>
    <row r="19" spans="1:4" x14ac:dyDescent="0.25">
      <c r="A19" s="59" t="s">
        <v>203</v>
      </c>
      <c r="B19" s="17">
        <v>0</v>
      </c>
      <c r="C19" s="48">
        <v>-2038809.39</v>
      </c>
      <c r="D19" s="48">
        <v>-2038809.39</v>
      </c>
    </row>
    <row r="20" spans="1:4" x14ac:dyDescent="0.25">
      <c r="A20" s="47"/>
      <c r="B20" s="93"/>
      <c r="C20" s="93"/>
      <c r="D20" s="93"/>
    </row>
    <row r="21" spans="1:4" x14ac:dyDescent="0.25">
      <c r="A21" s="3" t="s">
        <v>204</v>
      </c>
      <c r="B21" s="15">
        <f>B8-B13+B17</f>
        <v>0</v>
      </c>
      <c r="C21" s="15">
        <f>C8-C13+C17</f>
        <v>99187682.200000018</v>
      </c>
      <c r="D21" s="15">
        <f>D8-D13+D17</f>
        <v>102751013.50000003</v>
      </c>
    </row>
    <row r="22" spans="1:4" x14ac:dyDescent="0.25">
      <c r="A22" s="3"/>
      <c r="B22" s="93"/>
      <c r="C22" s="93"/>
      <c r="D22" s="93"/>
    </row>
    <row r="23" spans="1:4" x14ac:dyDescent="0.25">
      <c r="A23" s="3" t="s">
        <v>205</v>
      </c>
      <c r="B23" s="15">
        <f>B21-B11</f>
        <v>1607142.84</v>
      </c>
      <c r="C23" s="15">
        <f>C21-C11</f>
        <v>99991253.62000002</v>
      </c>
      <c r="D23" s="15">
        <f>D21-D11</f>
        <v>103554584.92000003</v>
      </c>
    </row>
    <row r="24" spans="1:4" x14ac:dyDescent="0.25">
      <c r="A24" s="3"/>
      <c r="B24" s="18"/>
      <c r="C24" s="18"/>
      <c r="D24" s="18"/>
    </row>
    <row r="25" spans="1:4" x14ac:dyDescent="0.25">
      <c r="A25" s="19" t="s">
        <v>206</v>
      </c>
      <c r="B25" s="15">
        <f>B23-B17</f>
        <v>1607142.84</v>
      </c>
      <c r="C25" s="15">
        <f>C23-C17</f>
        <v>117527260.66000003</v>
      </c>
      <c r="D25" s="15">
        <f>D23-D17</f>
        <v>121090591.96000004</v>
      </c>
    </row>
    <row r="26" spans="1:4" x14ac:dyDescent="0.25">
      <c r="A26" s="20"/>
      <c r="B26" s="84"/>
      <c r="C26" s="84"/>
      <c r="D26" s="84"/>
    </row>
    <row r="27" spans="1:4" x14ac:dyDescent="0.25">
      <c r="A27" s="62"/>
    </row>
    <row r="28" spans="1:4" x14ac:dyDescent="0.25">
      <c r="A28" s="14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1000000</v>
      </c>
      <c r="C29" s="4">
        <f>C30+C31</f>
        <v>485080.44</v>
      </c>
      <c r="D29" s="4">
        <f>D30+D31</f>
        <v>485080.44</v>
      </c>
    </row>
    <row r="30" spans="1:4" x14ac:dyDescent="0.25">
      <c r="A30" s="59" t="s">
        <v>211</v>
      </c>
      <c r="B30" s="151">
        <v>0</v>
      </c>
      <c r="C30" s="152">
        <v>0</v>
      </c>
      <c r="D30" s="153">
        <v>0</v>
      </c>
    </row>
    <row r="31" spans="1:4" x14ac:dyDescent="0.25">
      <c r="A31" s="59" t="s">
        <v>212</v>
      </c>
      <c r="B31" s="151">
        <v>1000000</v>
      </c>
      <c r="C31" s="152">
        <v>485080.44</v>
      </c>
      <c r="D31" s="153">
        <v>485080.44</v>
      </c>
    </row>
    <row r="32" spans="1:4" x14ac:dyDescent="0.25">
      <c r="A32" s="46"/>
      <c r="B32" s="50"/>
      <c r="C32" s="50"/>
      <c r="D32" s="50"/>
    </row>
    <row r="33" spans="1:4" ht="14.45" customHeight="1" x14ac:dyDescent="0.25">
      <c r="A33" s="3" t="s">
        <v>213</v>
      </c>
      <c r="B33" s="4">
        <f>B25+B29</f>
        <v>2607142.84</v>
      </c>
      <c r="C33" s="4">
        <f>C25+C29</f>
        <v>118012341.10000002</v>
      </c>
      <c r="D33" s="4">
        <f>D25+D29</f>
        <v>121575672.40000004</v>
      </c>
    </row>
    <row r="34" spans="1:4" ht="14.45" customHeight="1" x14ac:dyDescent="0.25">
      <c r="A34" s="56"/>
      <c r="B34" s="57"/>
      <c r="C34" s="57"/>
      <c r="D34" s="57"/>
    </row>
    <row r="35" spans="1:4" ht="14.45" customHeight="1" x14ac:dyDescent="0.25">
      <c r="A35" s="62"/>
    </row>
    <row r="36" spans="1:4" ht="14.45" customHeight="1" x14ac:dyDescent="0.25">
      <c r="A36" s="14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9" t="s">
        <v>216</v>
      </c>
      <c r="B38" s="154">
        <v>0</v>
      </c>
      <c r="C38" s="155">
        <v>0</v>
      </c>
      <c r="D38" s="156">
        <v>0</v>
      </c>
    </row>
    <row r="39" spans="1:4" x14ac:dyDescent="0.25">
      <c r="A39" s="59" t="s">
        <v>217</v>
      </c>
      <c r="B39" s="154">
        <v>0</v>
      </c>
      <c r="C39" s="155">
        <v>0</v>
      </c>
      <c r="D39" s="156">
        <v>0</v>
      </c>
    </row>
    <row r="40" spans="1:4" x14ac:dyDescent="0.25">
      <c r="A40" s="3" t="s">
        <v>218</v>
      </c>
      <c r="B40" s="4">
        <f>B41+B42</f>
        <v>1607142.84</v>
      </c>
      <c r="C40" s="4">
        <f>C41+C42</f>
        <v>803571.42</v>
      </c>
      <c r="D40" s="4">
        <f>D41+D42</f>
        <v>803571.42</v>
      </c>
    </row>
    <row r="41" spans="1:4" x14ac:dyDescent="0.25">
      <c r="A41" s="59" t="s">
        <v>219</v>
      </c>
      <c r="B41" s="48">
        <v>0</v>
      </c>
      <c r="C41" s="48">
        <v>0</v>
      </c>
      <c r="D41" s="48">
        <v>0</v>
      </c>
    </row>
    <row r="42" spans="1:4" x14ac:dyDescent="0.25">
      <c r="A42" s="59" t="s">
        <v>220</v>
      </c>
      <c r="B42" s="157">
        <v>1607142.84</v>
      </c>
      <c r="C42" s="158">
        <v>803571.42</v>
      </c>
      <c r="D42" s="159">
        <v>803571.42</v>
      </c>
    </row>
    <row r="43" spans="1:4" x14ac:dyDescent="0.25">
      <c r="A43" s="46"/>
      <c r="B43" s="50"/>
      <c r="C43" s="50"/>
      <c r="D43" s="50"/>
    </row>
    <row r="44" spans="1:4" x14ac:dyDescent="0.25">
      <c r="A44" s="3" t="s">
        <v>221</v>
      </c>
      <c r="B44" s="4">
        <f>B37-B40</f>
        <v>-1607142.84</v>
      </c>
      <c r="C44" s="4">
        <f>C37-C40</f>
        <v>-803571.42</v>
      </c>
      <c r="D44" s="4">
        <f>D37-D40</f>
        <v>-803571.42</v>
      </c>
    </row>
    <row r="45" spans="1:4" x14ac:dyDescent="0.25">
      <c r="A45" s="21"/>
      <c r="B45" s="57"/>
      <c r="C45" s="57"/>
      <c r="D45" s="57"/>
    </row>
    <row r="47" spans="1:4" ht="30" x14ac:dyDescent="0.25">
      <c r="A47" s="14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7" t="s">
        <v>222</v>
      </c>
      <c r="B48" s="98">
        <f>B9</f>
        <v>252300000</v>
      </c>
      <c r="C48" s="98">
        <f>C9</f>
        <v>156822937.87</v>
      </c>
      <c r="D48" s="98">
        <f>D9</f>
        <v>156818351.68000001</v>
      </c>
    </row>
    <row r="49" spans="1:4" x14ac:dyDescent="0.25">
      <c r="A49" s="22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9" t="s">
        <v>216</v>
      </c>
      <c r="B50" s="48">
        <v>0</v>
      </c>
      <c r="C50" s="48">
        <v>0</v>
      </c>
      <c r="D50" s="48">
        <v>0</v>
      </c>
    </row>
    <row r="51" spans="1:4" x14ac:dyDescent="0.25">
      <c r="A51" s="99" t="s">
        <v>219</v>
      </c>
      <c r="B51" s="48">
        <v>0</v>
      </c>
      <c r="C51" s="48">
        <v>0</v>
      </c>
      <c r="D51" s="48">
        <v>0</v>
      </c>
    </row>
    <row r="52" spans="1:4" x14ac:dyDescent="0.25">
      <c r="A52" s="46"/>
      <c r="B52" s="50"/>
      <c r="C52" s="50"/>
      <c r="D52" s="50"/>
    </row>
    <row r="53" spans="1:4" x14ac:dyDescent="0.25">
      <c r="A53" s="59" t="s">
        <v>199</v>
      </c>
      <c r="B53" s="48">
        <f>B14</f>
        <v>252300000</v>
      </c>
      <c r="C53" s="48">
        <f>C14</f>
        <v>112013221.08</v>
      </c>
      <c r="D53" s="48">
        <f>D14</f>
        <v>109090888.94</v>
      </c>
    </row>
    <row r="54" spans="1:4" x14ac:dyDescent="0.25">
      <c r="A54" s="46"/>
      <c r="B54" s="50"/>
      <c r="C54" s="50"/>
      <c r="D54" s="50"/>
    </row>
    <row r="55" spans="1:4" x14ac:dyDescent="0.25">
      <c r="A55" s="59" t="s">
        <v>202</v>
      </c>
      <c r="B55" s="23">
        <v>0</v>
      </c>
      <c r="C55" s="48">
        <f>C18</f>
        <v>-15497197.65</v>
      </c>
      <c r="D55" s="48">
        <f>D18</f>
        <v>-15497197.65</v>
      </c>
    </row>
    <row r="56" spans="1:4" x14ac:dyDescent="0.25">
      <c r="A56" s="46"/>
      <c r="B56" s="50"/>
      <c r="C56" s="50"/>
      <c r="D56" s="50"/>
    </row>
    <row r="57" spans="1:4" x14ac:dyDescent="0.25">
      <c r="A57" s="19" t="s">
        <v>224</v>
      </c>
      <c r="B57" s="4">
        <f>B48+B49-B53+B55</f>
        <v>0</v>
      </c>
      <c r="C57" s="4">
        <f>C48+C49-C53+C55</f>
        <v>29312519.140000008</v>
      </c>
      <c r="D57" s="4">
        <f>D48+D49-D53+D55</f>
        <v>32230265.090000011</v>
      </c>
    </row>
    <row r="58" spans="1:4" x14ac:dyDescent="0.25">
      <c r="A58" s="24"/>
      <c r="B58" s="25"/>
      <c r="C58" s="25"/>
      <c r="D58" s="25"/>
    </row>
    <row r="59" spans="1:4" x14ac:dyDescent="0.25">
      <c r="A59" s="19" t="s">
        <v>225</v>
      </c>
      <c r="B59" s="4">
        <f>B57-B49</f>
        <v>0</v>
      </c>
      <c r="C59" s="4">
        <f>C57-C49</f>
        <v>29312519.140000008</v>
      </c>
      <c r="D59" s="4">
        <f>D57-D49</f>
        <v>32230265.090000011</v>
      </c>
    </row>
    <row r="60" spans="1:4" x14ac:dyDescent="0.25">
      <c r="A60" s="56"/>
      <c r="B60" s="57"/>
      <c r="C60" s="57"/>
      <c r="D60" s="57"/>
    </row>
    <row r="62" spans="1:4" ht="30" x14ac:dyDescent="0.25">
      <c r="A62" s="14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7" t="s">
        <v>196</v>
      </c>
      <c r="B63" s="100">
        <f>B10</f>
        <v>272700000</v>
      </c>
      <c r="C63" s="100">
        <f>C10</f>
        <v>121079466.3</v>
      </c>
      <c r="D63" s="100">
        <f>D10</f>
        <v>121079466.3</v>
      </c>
    </row>
    <row r="64" spans="1:4" x14ac:dyDescent="0.25">
      <c r="A64" s="22" t="s">
        <v>226</v>
      </c>
      <c r="B64" s="15">
        <f>B65-B66</f>
        <v>-1607142.84</v>
      </c>
      <c r="C64" s="15">
        <f>C65-C66</f>
        <v>-803571.42</v>
      </c>
      <c r="D64" s="15">
        <f>D65-D66</f>
        <v>-803571.42</v>
      </c>
    </row>
    <row r="65" spans="1:4" x14ac:dyDescent="0.25">
      <c r="A65" s="99" t="s">
        <v>217</v>
      </c>
      <c r="B65" s="96">
        <v>0</v>
      </c>
      <c r="C65" s="96">
        <v>0</v>
      </c>
      <c r="D65" s="96">
        <v>0</v>
      </c>
    </row>
    <row r="66" spans="1:4" x14ac:dyDescent="0.25">
      <c r="A66" s="99" t="s">
        <v>220</v>
      </c>
      <c r="B66" s="160">
        <v>1607142.84</v>
      </c>
      <c r="C66" s="161">
        <v>803571.42</v>
      </c>
      <c r="D66" s="163">
        <v>803571.42</v>
      </c>
    </row>
    <row r="67" spans="1:4" x14ac:dyDescent="0.25">
      <c r="A67" s="46"/>
      <c r="B67" s="93"/>
      <c r="C67" s="93"/>
      <c r="D67" s="93"/>
    </row>
    <row r="68" spans="1:4" x14ac:dyDescent="0.25">
      <c r="A68" s="59" t="s">
        <v>227</v>
      </c>
      <c r="B68" s="96">
        <f>B15</f>
        <v>271092857.16000003</v>
      </c>
      <c r="C68" s="96">
        <f>C15</f>
        <v>48361922.43</v>
      </c>
      <c r="D68" s="96">
        <f>D15</f>
        <v>47716337.079999998</v>
      </c>
    </row>
    <row r="69" spans="1:4" x14ac:dyDescent="0.25">
      <c r="A69" s="46"/>
      <c r="B69" s="93"/>
      <c r="C69" s="93"/>
      <c r="D69" s="93"/>
    </row>
    <row r="70" spans="1:4" x14ac:dyDescent="0.25">
      <c r="A70" s="59" t="s">
        <v>203</v>
      </c>
      <c r="B70" s="17">
        <v>0</v>
      </c>
      <c r="C70" s="96">
        <f>C19</f>
        <v>-2038809.39</v>
      </c>
      <c r="D70" s="96">
        <f>D19</f>
        <v>-2038809.39</v>
      </c>
    </row>
    <row r="71" spans="1:4" x14ac:dyDescent="0.25">
      <c r="A71" s="46"/>
      <c r="B71" s="93"/>
      <c r="C71" s="93"/>
      <c r="D71" s="93"/>
    </row>
    <row r="72" spans="1:4" x14ac:dyDescent="0.25">
      <c r="A72" s="19" t="s">
        <v>228</v>
      </c>
      <c r="B72" s="15">
        <f>B63+B64-B68+B70</f>
        <v>0</v>
      </c>
      <c r="C72" s="15">
        <f>C63+C64-C68+C70</f>
        <v>69875163.059999987</v>
      </c>
      <c r="D72" s="15">
        <f>D63+D64-D68+D70</f>
        <v>70520748.409999996</v>
      </c>
    </row>
    <row r="73" spans="1:4" x14ac:dyDescent="0.25">
      <c r="A73" s="46"/>
      <c r="B73" s="93"/>
      <c r="C73" s="93"/>
      <c r="D73" s="93"/>
    </row>
    <row r="74" spans="1:4" x14ac:dyDescent="0.25">
      <c r="A74" s="19" t="s">
        <v>229</v>
      </c>
      <c r="B74" s="15">
        <f>B72-B64</f>
        <v>1607142.84</v>
      </c>
      <c r="C74" s="15">
        <f>C72-C64</f>
        <v>70678734.479999989</v>
      </c>
      <c r="D74" s="15">
        <f>D72-D64</f>
        <v>71324319.829999998</v>
      </c>
    </row>
    <row r="75" spans="1:4" x14ac:dyDescent="0.25">
      <c r="A75" s="56"/>
      <c r="B75" s="84"/>
      <c r="C75" s="84"/>
      <c r="D75" s="84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29 B37:D37 B48:D59 B63:D65 B12:D13 B16:D17 B20:D24 B18:B19 B32:D32 B40:D41 B43:D44 B67:D74 C11:D11 B25 D25 C33:D3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abSelected="1" topLeftCell="A37" zoomScale="76" zoomScaleNormal="115" workbookViewId="0">
      <selection activeCell="E68" sqref="E68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8" t="s">
        <v>230</v>
      </c>
      <c r="B1" s="169"/>
      <c r="C1" s="169"/>
      <c r="D1" s="169"/>
      <c r="E1" s="169"/>
      <c r="F1" s="169"/>
      <c r="G1" s="170"/>
    </row>
    <row r="2" spans="1:7" x14ac:dyDescent="0.25">
      <c r="A2" s="113" t="str">
        <f>'Formato 1'!A2</f>
        <v>Municipio de Valle de Santiago, Gto.</v>
      </c>
      <c r="B2" s="114"/>
      <c r="C2" s="114"/>
      <c r="D2" s="114"/>
      <c r="E2" s="114"/>
      <c r="F2" s="114"/>
      <c r="G2" s="115"/>
    </row>
    <row r="3" spans="1:7" x14ac:dyDescent="0.25">
      <c r="A3" s="116" t="s">
        <v>231</v>
      </c>
      <c r="B3" s="117"/>
      <c r="C3" s="117"/>
      <c r="D3" s="117"/>
      <c r="E3" s="117"/>
      <c r="F3" s="117"/>
      <c r="G3" s="118"/>
    </row>
    <row r="4" spans="1:7" x14ac:dyDescent="0.25">
      <c r="A4" s="116" t="str">
        <f>'Formato 3'!A4</f>
        <v>Del 1 de Enero al 30 de junio de 2023 (b)</v>
      </c>
      <c r="B4" s="117"/>
      <c r="C4" s="117"/>
      <c r="D4" s="117"/>
      <c r="E4" s="117"/>
      <c r="F4" s="117"/>
      <c r="G4" s="118"/>
    </row>
    <row r="5" spans="1:7" x14ac:dyDescent="0.25">
      <c r="A5" s="119" t="s">
        <v>2</v>
      </c>
      <c r="B5" s="120"/>
      <c r="C5" s="120"/>
      <c r="D5" s="120"/>
      <c r="E5" s="120"/>
      <c r="F5" s="120"/>
      <c r="G5" s="121"/>
    </row>
    <row r="6" spans="1:7" ht="41.45" customHeight="1" x14ac:dyDescent="0.25">
      <c r="A6" s="171" t="s">
        <v>232</v>
      </c>
      <c r="B6" s="173" t="s">
        <v>233</v>
      </c>
      <c r="C6" s="173"/>
      <c r="D6" s="173"/>
      <c r="E6" s="173"/>
      <c r="F6" s="173"/>
      <c r="G6" s="173" t="s">
        <v>234</v>
      </c>
    </row>
    <row r="7" spans="1:7" ht="30" x14ac:dyDescent="0.25">
      <c r="A7" s="172"/>
      <c r="B7" s="26" t="s">
        <v>235</v>
      </c>
      <c r="C7" s="7" t="s">
        <v>236</v>
      </c>
      <c r="D7" s="26" t="s">
        <v>237</v>
      </c>
      <c r="E7" s="26" t="s">
        <v>192</v>
      </c>
      <c r="F7" s="26" t="s">
        <v>238</v>
      </c>
      <c r="G7" s="173"/>
    </row>
    <row r="8" spans="1:7" x14ac:dyDescent="0.25">
      <c r="A8" s="27" t="s">
        <v>239</v>
      </c>
      <c r="B8" s="93"/>
      <c r="C8" s="93"/>
      <c r="D8" s="93"/>
      <c r="E8" s="93"/>
      <c r="F8" s="93"/>
      <c r="G8" s="93"/>
    </row>
    <row r="9" spans="1:7" x14ac:dyDescent="0.25">
      <c r="A9" s="59" t="s">
        <v>240</v>
      </c>
      <c r="B9" s="48">
        <v>25200000</v>
      </c>
      <c r="C9" s="48">
        <v>1080000</v>
      </c>
      <c r="D9" s="48">
        <v>26280000</v>
      </c>
      <c r="E9" s="48">
        <v>23259351.16</v>
      </c>
      <c r="F9" s="48">
        <v>23257104.219999999</v>
      </c>
      <c r="G9" s="48">
        <v>-1942895.78</v>
      </c>
    </row>
    <row r="10" spans="1:7" x14ac:dyDescent="0.25">
      <c r="A10" s="59" t="s">
        <v>241</v>
      </c>
      <c r="B10" s="48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</row>
    <row r="11" spans="1:7" x14ac:dyDescent="0.25">
      <c r="A11" s="59" t="s">
        <v>242</v>
      </c>
      <c r="B11" s="48">
        <v>8400000</v>
      </c>
      <c r="C11" s="48">
        <v>-3950000</v>
      </c>
      <c r="D11" s="48">
        <v>4450000</v>
      </c>
      <c r="E11" s="48">
        <v>1041885</v>
      </c>
      <c r="F11" s="48">
        <v>1041885</v>
      </c>
      <c r="G11" s="48">
        <v>-7358115</v>
      </c>
    </row>
    <row r="12" spans="1:7" x14ac:dyDescent="0.25">
      <c r="A12" s="59" t="s">
        <v>243</v>
      </c>
      <c r="B12" s="48">
        <v>31080000</v>
      </c>
      <c r="C12" s="48">
        <v>490000</v>
      </c>
      <c r="D12" s="48">
        <v>31570000</v>
      </c>
      <c r="E12" s="48">
        <v>12303629.220000001</v>
      </c>
      <c r="F12" s="48">
        <v>12301585.439999999</v>
      </c>
      <c r="G12" s="48">
        <v>-18778414.559999999</v>
      </c>
    </row>
    <row r="13" spans="1:7" x14ac:dyDescent="0.25">
      <c r="A13" s="59" t="s">
        <v>244</v>
      </c>
      <c r="B13" s="48">
        <v>2572500</v>
      </c>
      <c r="C13" s="48">
        <v>3099000</v>
      </c>
      <c r="D13" s="48">
        <v>5671500</v>
      </c>
      <c r="E13" s="48">
        <v>4145799.75</v>
      </c>
      <c r="F13" s="48">
        <v>4145617.96</v>
      </c>
      <c r="G13" s="48">
        <v>1573117.96</v>
      </c>
    </row>
    <row r="14" spans="1:7" x14ac:dyDescent="0.25">
      <c r="A14" s="59" t="s">
        <v>245</v>
      </c>
      <c r="B14" s="48">
        <v>2047500</v>
      </c>
      <c r="C14" s="48">
        <v>781000</v>
      </c>
      <c r="D14" s="48">
        <v>2828500</v>
      </c>
      <c r="E14" s="48">
        <v>1269453.3999999999</v>
      </c>
      <c r="F14" s="48">
        <v>1269344.72</v>
      </c>
      <c r="G14" s="48">
        <v>-778155.28</v>
      </c>
    </row>
    <row r="15" spans="1:7" x14ac:dyDescent="0.25">
      <c r="A15" s="59" t="s">
        <v>246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</row>
    <row r="16" spans="1:7" x14ac:dyDescent="0.25">
      <c r="A16" s="94" t="s">
        <v>247</v>
      </c>
      <c r="B16" s="48">
        <v>179400000</v>
      </c>
      <c r="C16" s="48">
        <v>28035722</v>
      </c>
      <c r="D16" s="48">
        <v>207435722</v>
      </c>
      <c r="E16" s="48">
        <v>106553337.36</v>
      </c>
      <c r="F16" s="48">
        <v>106553337.36</v>
      </c>
      <c r="G16" s="48">
        <v>-72846662.640000001</v>
      </c>
    </row>
    <row r="17" spans="1:7" x14ac:dyDescent="0.25">
      <c r="A17" s="79" t="s">
        <v>248</v>
      </c>
      <c r="B17" s="48">
        <v>118000000</v>
      </c>
      <c r="C17" s="48">
        <v>21028905</v>
      </c>
      <c r="D17" s="48">
        <v>139028905</v>
      </c>
      <c r="E17" s="48">
        <v>68116545.780000001</v>
      </c>
      <c r="F17" s="48">
        <v>68116545.780000001</v>
      </c>
      <c r="G17" s="48">
        <v>-49883454.219999999</v>
      </c>
    </row>
    <row r="18" spans="1:7" x14ac:dyDescent="0.25">
      <c r="A18" s="79" t="s">
        <v>249</v>
      </c>
      <c r="B18" s="48">
        <v>32000000</v>
      </c>
      <c r="C18" s="48">
        <v>6762831</v>
      </c>
      <c r="D18" s="48">
        <v>38762831</v>
      </c>
      <c r="E18" s="48">
        <v>19381082.600000001</v>
      </c>
      <c r="F18" s="48">
        <v>19381082.600000001</v>
      </c>
      <c r="G18" s="48">
        <v>-12618917.4</v>
      </c>
    </row>
    <row r="19" spans="1:7" x14ac:dyDescent="0.25">
      <c r="A19" s="79" t="s">
        <v>250</v>
      </c>
      <c r="B19" s="48">
        <v>13200000</v>
      </c>
      <c r="C19" s="48">
        <v>-1318647</v>
      </c>
      <c r="D19" s="48">
        <v>11881353</v>
      </c>
      <c r="E19" s="48">
        <v>8866486.5</v>
      </c>
      <c r="F19" s="48">
        <v>8866486.5</v>
      </c>
      <c r="G19" s="48">
        <v>-4333513.5</v>
      </c>
    </row>
    <row r="20" spans="1:7" x14ac:dyDescent="0.25">
      <c r="A20" s="79" t="s">
        <v>251</v>
      </c>
      <c r="B20" s="48">
        <v>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</row>
    <row r="21" spans="1:7" x14ac:dyDescent="0.25">
      <c r="A21" s="79" t="s">
        <v>252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</row>
    <row r="22" spans="1:7" x14ac:dyDescent="0.25">
      <c r="A22" s="79" t="s">
        <v>253</v>
      </c>
      <c r="B22" s="48">
        <v>3000000</v>
      </c>
      <c r="C22" s="48">
        <v>765019</v>
      </c>
      <c r="D22" s="48">
        <v>3765019</v>
      </c>
      <c r="E22" s="48">
        <v>1962353.27</v>
      </c>
      <c r="F22" s="48">
        <v>1962353.27</v>
      </c>
      <c r="G22" s="48">
        <v>-1037646.73</v>
      </c>
    </row>
    <row r="23" spans="1:7" x14ac:dyDescent="0.25">
      <c r="A23" s="79" t="s">
        <v>254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</row>
    <row r="24" spans="1:7" x14ac:dyDescent="0.25">
      <c r="A24" s="79" t="s">
        <v>255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</row>
    <row r="25" spans="1:7" x14ac:dyDescent="0.25">
      <c r="A25" s="79" t="s">
        <v>256</v>
      </c>
      <c r="B25" s="48">
        <v>3000000</v>
      </c>
      <c r="C25" s="48">
        <v>916993</v>
      </c>
      <c r="D25" s="48">
        <v>3916993</v>
      </c>
      <c r="E25" s="48">
        <v>1988807.21</v>
      </c>
      <c r="F25" s="48">
        <v>1988807.21</v>
      </c>
      <c r="G25" s="48">
        <v>-1011192.79</v>
      </c>
    </row>
    <row r="26" spans="1:7" x14ac:dyDescent="0.25">
      <c r="A26" s="79" t="s">
        <v>257</v>
      </c>
      <c r="B26" s="48">
        <v>10200000</v>
      </c>
      <c r="C26" s="48">
        <v>-119379</v>
      </c>
      <c r="D26" s="48">
        <v>10080621</v>
      </c>
      <c r="E26" s="48">
        <v>6238062</v>
      </c>
      <c r="F26" s="48">
        <v>6238062</v>
      </c>
      <c r="G26" s="48">
        <v>-3961938</v>
      </c>
    </row>
    <row r="27" spans="1:7" x14ac:dyDescent="0.25">
      <c r="A27" s="79" t="s">
        <v>258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</row>
    <row r="28" spans="1:7" x14ac:dyDescent="0.25">
      <c r="A28" s="59" t="s">
        <v>259</v>
      </c>
      <c r="B28" s="48">
        <v>3190000</v>
      </c>
      <c r="C28" s="48">
        <v>669241</v>
      </c>
      <c r="D28" s="48">
        <v>3859241</v>
      </c>
      <c r="E28" s="48">
        <v>2139537.86</v>
      </c>
      <c r="F28" s="48">
        <v>2139537.86</v>
      </c>
      <c r="G28" s="48">
        <v>-1050462.1399999999</v>
      </c>
    </row>
    <row r="29" spans="1:7" x14ac:dyDescent="0.25">
      <c r="A29" s="79" t="s">
        <v>260</v>
      </c>
      <c r="B29" s="48">
        <v>40000</v>
      </c>
      <c r="C29" s="48">
        <v>-20000</v>
      </c>
      <c r="D29" s="48">
        <v>20000</v>
      </c>
      <c r="E29" s="48">
        <v>14064.2</v>
      </c>
      <c r="F29" s="48">
        <v>14064.2</v>
      </c>
      <c r="G29" s="48">
        <v>-25935.8</v>
      </c>
    </row>
    <row r="30" spans="1:7" x14ac:dyDescent="0.25">
      <c r="A30" s="79" t="s">
        <v>261</v>
      </c>
      <c r="B30" s="48">
        <v>350000</v>
      </c>
      <c r="C30" s="48">
        <v>-21927</v>
      </c>
      <c r="D30" s="48">
        <v>328073</v>
      </c>
      <c r="E30" s="48">
        <v>174036.3</v>
      </c>
      <c r="F30" s="48">
        <v>174036.3</v>
      </c>
      <c r="G30" s="48">
        <v>-175963.7</v>
      </c>
    </row>
    <row r="31" spans="1:7" x14ac:dyDescent="0.25">
      <c r="A31" s="79" t="s">
        <v>262</v>
      </c>
      <c r="B31" s="48">
        <v>1700000</v>
      </c>
      <c r="C31" s="48">
        <v>493768</v>
      </c>
      <c r="D31" s="48">
        <v>2193768</v>
      </c>
      <c r="E31" s="48">
        <v>1291560.6000000001</v>
      </c>
      <c r="F31" s="48">
        <v>1291560.6000000001</v>
      </c>
      <c r="G31" s="48">
        <v>-408439.4</v>
      </c>
    </row>
    <row r="32" spans="1:7" x14ac:dyDescent="0.25">
      <c r="A32" s="79" t="s">
        <v>263</v>
      </c>
      <c r="B32" s="48">
        <v>0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</row>
    <row r="33" spans="1:7" ht="14.45" customHeight="1" x14ac:dyDescent="0.25">
      <c r="A33" s="79" t="s">
        <v>264</v>
      </c>
      <c r="B33" s="48">
        <v>1100000</v>
      </c>
      <c r="C33" s="48">
        <v>217400</v>
      </c>
      <c r="D33" s="48">
        <v>1317400</v>
      </c>
      <c r="E33" s="48">
        <v>659876.76</v>
      </c>
      <c r="F33" s="48">
        <v>659876.76</v>
      </c>
      <c r="G33" s="48">
        <v>-440123.24</v>
      </c>
    </row>
    <row r="34" spans="1:7" ht="14.45" customHeight="1" x14ac:dyDescent="0.25">
      <c r="A34" s="59" t="s">
        <v>265</v>
      </c>
      <c r="B34" s="48">
        <v>410000</v>
      </c>
      <c r="C34" s="48">
        <v>20578613.77</v>
      </c>
      <c r="D34" s="48">
        <v>20988613.77</v>
      </c>
      <c r="E34" s="48">
        <v>6109944.1200000001</v>
      </c>
      <c r="F34" s="48">
        <v>6109939.1200000001</v>
      </c>
      <c r="G34" s="48">
        <v>5699939.1200000001</v>
      </c>
    </row>
    <row r="35" spans="1:7" ht="14.45" customHeight="1" x14ac:dyDescent="0.25">
      <c r="A35" s="59" t="s">
        <v>266</v>
      </c>
      <c r="B35" s="48">
        <v>0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</row>
    <row r="36" spans="1:7" ht="14.45" customHeight="1" x14ac:dyDescent="0.25">
      <c r="A36" s="79" t="s">
        <v>267</v>
      </c>
      <c r="B36" s="48">
        <v>0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</row>
    <row r="37" spans="1:7" ht="14.45" customHeight="1" x14ac:dyDescent="0.25">
      <c r="A37" s="59" t="s">
        <v>268</v>
      </c>
      <c r="B37" s="48">
        <v>0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</row>
    <row r="38" spans="1:7" x14ac:dyDescent="0.25">
      <c r="A38" s="79" t="s">
        <v>269</v>
      </c>
      <c r="B38" s="48">
        <v>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</row>
    <row r="39" spans="1:7" x14ac:dyDescent="0.25">
      <c r="A39" s="79" t="s">
        <v>270</v>
      </c>
      <c r="B39" s="48">
        <v>0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</row>
    <row r="40" spans="1:7" x14ac:dyDescent="0.25">
      <c r="A40" s="46"/>
      <c r="B40" s="48"/>
      <c r="C40" s="48"/>
      <c r="D40" s="48"/>
      <c r="E40" s="48"/>
      <c r="F40" s="48"/>
      <c r="G40" s="48"/>
    </row>
    <row r="41" spans="1:7" x14ac:dyDescent="0.25">
      <c r="A41" s="3" t="s">
        <v>271</v>
      </c>
      <c r="B41" s="4">
        <f t="shared" ref="B41:G41" si="0">SUM(B9,B10,B11,B12,B13,B14,B15,B16,B28,B34,B35,B37)</f>
        <v>252300000</v>
      </c>
      <c r="C41" s="4">
        <f t="shared" si="0"/>
        <v>50783576.769999996</v>
      </c>
      <c r="D41" s="4">
        <f t="shared" si="0"/>
        <v>303083576.76999998</v>
      </c>
      <c r="E41" s="4">
        <f t="shared" si="0"/>
        <v>156822937.87</v>
      </c>
      <c r="F41" s="4">
        <f t="shared" si="0"/>
        <v>156818351.68000001</v>
      </c>
      <c r="G41" s="4">
        <f t="shared" si="0"/>
        <v>-95481648.319999993</v>
      </c>
    </row>
    <row r="42" spans="1:7" x14ac:dyDescent="0.25">
      <c r="A42" s="3" t="s">
        <v>272</v>
      </c>
      <c r="B42" s="95"/>
      <c r="C42" s="95"/>
      <c r="D42" s="95"/>
      <c r="E42" s="95"/>
      <c r="F42" s="95"/>
      <c r="G42" s="4">
        <f>IF(G41&gt;0,G41,0)</f>
        <v>0</v>
      </c>
    </row>
    <row r="43" spans="1:7" x14ac:dyDescent="0.25">
      <c r="A43" s="46"/>
      <c r="B43" s="50"/>
      <c r="C43" s="50"/>
      <c r="D43" s="50"/>
      <c r="E43" s="50"/>
      <c r="F43" s="50"/>
      <c r="G43" s="50"/>
    </row>
    <row r="44" spans="1:7" x14ac:dyDescent="0.25">
      <c r="A44" s="3" t="s">
        <v>273</v>
      </c>
      <c r="B44" s="50"/>
      <c r="C44" s="50"/>
      <c r="D44" s="50"/>
      <c r="E44" s="50"/>
      <c r="F44" s="50"/>
      <c r="G44" s="50"/>
    </row>
    <row r="45" spans="1:7" x14ac:dyDescent="0.25">
      <c r="A45" s="59" t="s">
        <v>274</v>
      </c>
      <c r="B45" s="48">
        <v>200000000</v>
      </c>
      <c r="C45" s="48">
        <v>23582153</v>
      </c>
      <c r="D45" s="48">
        <v>223582153</v>
      </c>
      <c r="E45" s="48">
        <v>120779466.3</v>
      </c>
      <c r="F45" s="48">
        <v>120779466.3</v>
      </c>
      <c r="G45" s="48">
        <v>-79220533.700000003</v>
      </c>
    </row>
    <row r="46" spans="1:7" x14ac:dyDescent="0.25">
      <c r="A46" s="82" t="s">
        <v>275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</row>
    <row r="47" spans="1:7" x14ac:dyDescent="0.25">
      <c r="A47" s="82" t="s">
        <v>276</v>
      </c>
      <c r="B47" s="48">
        <v>0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</row>
    <row r="48" spans="1:7" x14ac:dyDescent="0.25">
      <c r="A48" s="82" t="s">
        <v>277</v>
      </c>
      <c r="B48" s="48">
        <v>84000000</v>
      </c>
      <c r="C48" s="48">
        <v>5613146</v>
      </c>
      <c r="D48" s="48">
        <v>89613146</v>
      </c>
      <c r="E48" s="48">
        <v>53754931.590000004</v>
      </c>
      <c r="F48" s="48">
        <v>53754931.590000004</v>
      </c>
      <c r="G48" s="48">
        <v>-30245068.41</v>
      </c>
    </row>
    <row r="49" spans="1:7" ht="30" x14ac:dyDescent="0.25">
      <c r="A49" s="82" t="s">
        <v>278</v>
      </c>
      <c r="B49" s="48">
        <v>116000000</v>
      </c>
      <c r="C49" s="48">
        <v>17969007</v>
      </c>
      <c r="D49" s="48">
        <v>133969007</v>
      </c>
      <c r="E49" s="48">
        <v>67024534.710000001</v>
      </c>
      <c r="F49" s="48">
        <v>67024534.710000001</v>
      </c>
      <c r="G49" s="48">
        <v>-48975465.289999999</v>
      </c>
    </row>
    <row r="50" spans="1:7" x14ac:dyDescent="0.25">
      <c r="A50" s="82" t="s">
        <v>279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</row>
    <row r="51" spans="1:7" x14ac:dyDescent="0.25">
      <c r="A51" s="82" t="s">
        <v>280</v>
      </c>
      <c r="B51" s="48">
        <v>0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</row>
    <row r="52" spans="1:7" ht="30" x14ac:dyDescent="0.25">
      <c r="A52" s="83" t="s">
        <v>281</v>
      </c>
      <c r="B52" s="48">
        <v>0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</row>
    <row r="53" spans="1:7" x14ac:dyDescent="0.25">
      <c r="A53" s="79" t="s">
        <v>282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</row>
    <row r="54" spans="1:7" x14ac:dyDescent="0.25">
      <c r="A54" s="59" t="s">
        <v>283</v>
      </c>
      <c r="B54" s="48">
        <v>72700000</v>
      </c>
      <c r="C54" s="48">
        <v>9333865.4099999964</v>
      </c>
      <c r="D54" s="48">
        <v>82033865.409999996</v>
      </c>
      <c r="E54" s="48">
        <v>300000</v>
      </c>
      <c r="F54" s="48">
        <v>300000</v>
      </c>
      <c r="G54" s="48">
        <v>-800000</v>
      </c>
    </row>
    <row r="55" spans="1:7" x14ac:dyDescent="0.25">
      <c r="A55" s="83" t="s">
        <v>284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</row>
    <row r="56" spans="1:7" x14ac:dyDescent="0.25">
      <c r="A56" s="82" t="s">
        <v>285</v>
      </c>
      <c r="B56" s="48">
        <v>0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</row>
    <row r="57" spans="1:7" x14ac:dyDescent="0.25">
      <c r="A57" s="82" t="s">
        <v>286</v>
      </c>
      <c r="B57" s="48">
        <v>0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</row>
    <row r="58" spans="1:7" x14ac:dyDescent="0.25">
      <c r="A58" s="83" t="s">
        <v>287</v>
      </c>
      <c r="B58" s="48">
        <v>72700000</v>
      </c>
      <c r="C58" s="48">
        <v>9333865.4099999964</v>
      </c>
      <c r="D58" s="48">
        <v>82033865.409999996</v>
      </c>
      <c r="E58" s="48">
        <v>300000</v>
      </c>
      <c r="F58" s="48">
        <v>300000</v>
      </c>
      <c r="G58" s="48">
        <v>-800000</v>
      </c>
    </row>
    <row r="59" spans="1:7" x14ac:dyDescent="0.25">
      <c r="A59" s="59" t="s">
        <v>288</v>
      </c>
      <c r="B59" s="48">
        <v>0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</row>
    <row r="60" spans="1:7" x14ac:dyDescent="0.25">
      <c r="A60" s="82" t="s">
        <v>289</v>
      </c>
      <c r="B60" s="48">
        <v>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</row>
    <row r="61" spans="1:7" x14ac:dyDescent="0.25">
      <c r="A61" s="82" t="s">
        <v>290</v>
      </c>
      <c r="B61" s="48">
        <v>0</v>
      </c>
      <c r="C61" s="48">
        <v>0</v>
      </c>
      <c r="D61" s="48">
        <v>0</v>
      </c>
      <c r="E61" s="48">
        <v>0</v>
      </c>
      <c r="F61" s="48">
        <v>0</v>
      </c>
      <c r="G61" s="48">
        <v>0</v>
      </c>
    </row>
    <row r="62" spans="1:7" x14ac:dyDescent="0.25">
      <c r="A62" s="59" t="s">
        <v>291</v>
      </c>
      <c r="B62" s="48">
        <v>0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</row>
    <row r="63" spans="1:7" x14ac:dyDescent="0.25">
      <c r="A63" s="59" t="s">
        <v>292</v>
      </c>
      <c r="B63" s="48">
        <v>0</v>
      </c>
      <c r="C63" s="48">
        <v>200000</v>
      </c>
      <c r="D63" s="48">
        <v>200000</v>
      </c>
      <c r="E63" s="48">
        <v>0</v>
      </c>
      <c r="F63" s="48">
        <v>0</v>
      </c>
      <c r="G63" s="48">
        <v>0</v>
      </c>
    </row>
    <row r="64" spans="1:7" x14ac:dyDescent="0.25">
      <c r="A64" s="46"/>
      <c r="B64" s="50"/>
      <c r="C64" s="50"/>
      <c r="D64" s="50"/>
      <c r="E64" s="50"/>
      <c r="F64" s="50"/>
      <c r="G64" s="50"/>
    </row>
    <row r="65" spans="1:7" x14ac:dyDescent="0.25">
      <c r="A65" s="3" t="s">
        <v>293</v>
      </c>
      <c r="B65" s="4">
        <f t="shared" ref="B65:G65" si="1">B45+B54+B59+B62+B63</f>
        <v>272700000</v>
      </c>
      <c r="C65" s="4">
        <f t="shared" si="1"/>
        <v>33116018.409999996</v>
      </c>
      <c r="D65" s="4">
        <f>D45+D54+D59+D62+D63</f>
        <v>305816018.40999997</v>
      </c>
      <c r="E65" s="4">
        <f t="shared" si="1"/>
        <v>121079466.3</v>
      </c>
      <c r="F65" s="4">
        <f t="shared" si="1"/>
        <v>121079466.3</v>
      </c>
      <c r="G65" s="4">
        <f t="shared" si="1"/>
        <v>-80020533.700000003</v>
      </c>
    </row>
    <row r="66" spans="1:7" x14ac:dyDescent="0.25">
      <c r="A66" s="46"/>
      <c r="B66" s="50"/>
      <c r="C66" s="50"/>
      <c r="D66" s="50"/>
      <c r="E66" s="50"/>
      <c r="F66" s="50"/>
      <c r="G66" s="50"/>
    </row>
    <row r="67" spans="1:7" x14ac:dyDescent="0.25">
      <c r="A67" s="3" t="s">
        <v>294</v>
      </c>
      <c r="B67" s="4">
        <f t="shared" ref="B67:G67" si="2">B68</f>
        <v>0</v>
      </c>
      <c r="C67" s="4">
        <f t="shared" si="2"/>
        <v>0</v>
      </c>
      <c r="D67" s="4">
        <f t="shared" si="2"/>
        <v>0</v>
      </c>
      <c r="E67" s="4">
        <f t="shared" si="2"/>
        <v>0</v>
      </c>
      <c r="F67" s="4">
        <f t="shared" si="2"/>
        <v>0</v>
      </c>
      <c r="G67" s="4">
        <f t="shared" si="2"/>
        <v>0</v>
      </c>
    </row>
    <row r="68" spans="1:7" x14ac:dyDescent="0.25">
      <c r="A68" s="59" t="s">
        <v>295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f>F68-B68</f>
        <v>0</v>
      </c>
    </row>
    <row r="69" spans="1:7" x14ac:dyDescent="0.25">
      <c r="A69" s="46"/>
      <c r="B69" s="50"/>
      <c r="C69" s="50"/>
      <c r="D69" s="50"/>
      <c r="E69" s="50"/>
      <c r="F69" s="50"/>
      <c r="G69" s="50"/>
    </row>
    <row r="70" spans="1:7" x14ac:dyDescent="0.25">
      <c r="A70" s="3" t="s">
        <v>296</v>
      </c>
      <c r="B70" s="4">
        <f t="shared" ref="B70:G70" si="3">B41+B65+B67</f>
        <v>525000000</v>
      </c>
      <c r="C70" s="4">
        <f>C41+C65+C67</f>
        <v>83899595.179999992</v>
      </c>
      <c r="D70" s="4">
        <f t="shared" si="3"/>
        <v>608899595.17999995</v>
      </c>
      <c r="E70" s="4">
        <f t="shared" si="3"/>
        <v>277902404.17000002</v>
      </c>
      <c r="F70" s="4">
        <f t="shared" si="3"/>
        <v>277897817.98000002</v>
      </c>
      <c r="G70" s="4">
        <f t="shared" si="3"/>
        <v>-175502182.01999998</v>
      </c>
    </row>
    <row r="71" spans="1:7" x14ac:dyDescent="0.25">
      <c r="A71" s="46"/>
      <c r="B71" s="50"/>
      <c r="C71" s="50"/>
      <c r="D71" s="50"/>
      <c r="E71" s="50"/>
      <c r="F71" s="50"/>
      <c r="G71" s="50"/>
    </row>
    <row r="72" spans="1:7" x14ac:dyDescent="0.25">
      <c r="A72" s="3" t="s">
        <v>297</v>
      </c>
      <c r="B72" s="50"/>
      <c r="C72" s="50"/>
      <c r="D72" s="50"/>
      <c r="E72" s="50"/>
      <c r="F72" s="50"/>
      <c r="G72" s="50"/>
    </row>
    <row r="73" spans="1:7" ht="30" x14ac:dyDescent="0.25">
      <c r="A73" s="68" t="s">
        <v>298</v>
      </c>
      <c r="B73" s="48">
        <v>0</v>
      </c>
      <c r="C73" s="48">
        <v>50107005.18</v>
      </c>
      <c r="D73" s="48">
        <f>C73</f>
        <v>50107005.18</v>
      </c>
      <c r="E73" s="48">
        <v>15497197.65</v>
      </c>
      <c r="F73" s="48">
        <v>15497197.65</v>
      </c>
      <c r="G73" s="48">
        <f>F73-B73</f>
        <v>15497197.65</v>
      </c>
    </row>
    <row r="74" spans="1:7" ht="30" x14ac:dyDescent="0.25">
      <c r="A74" s="68" t="s">
        <v>299</v>
      </c>
      <c r="B74" s="48">
        <v>0</v>
      </c>
      <c r="C74" s="48">
        <v>2435207.27</v>
      </c>
      <c r="D74" s="48">
        <f>C74</f>
        <v>2435207.27</v>
      </c>
      <c r="E74" s="48">
        <v>2038809.39</v>
      </c>
      <c r="F74" s="48">
        <v>2038809.39</v>
      </c>
      <c r="G74" s="48">
        <f>F74-B74</f>
        <v>2038809.39</v>
      </c>
    </row>
    <row r="75" spans="1:7" x14ac:dyDescent="0.25">
      <c r="A75" s="19" t="s">
        <v>300</v>
      </c>
      <c r="B75" s="4">
        <f t="shared" ref="B75:G75" si="4">B73+B74</f>
        <v>0</v>
      </c>
      <c r="C75" s="4">
        <f t="shared" si="4"/>
        <v>52542212.450000003</v>
      </c>
      <c r="D75" s="4">
        <f t="shared" si="4"/>
        <v>52542212.450000003</v>
      </c>
      <c r="E75" s="4">
        <f t="shared" si="4"/>
        <v>17536007.039999999</v>
      </c>
      <c r="F75" s="4">
        <f t="shared" si="4"/>
        <v>17536007.039999999</v>
      </c>
      <c r="G75" s="4">
        <f t="shared" si="4"/>
        <v>17536007.039999999</v>
      </c>
    </row>
    <row r="76" spans="1:7" x14ac:dyDescent="0.25">
      <c r="A76" s="56"/>
      <c r="B76" s="84"/>
      <c r="C76" s="84"/>
      <c r="D76" s="84"/>
      <c r="E76" s="84"/>
      <c r="F76" s="84"/>
      <c r="G76" s="84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0:F44 B64:F64 G64:G76 G40:G44 B66:F67 B65:C65 E65:F65 B71:F72 B70 D70:F70 B75:F75 B73 B74 B69:F69 B68 E68:F6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A121" zoomScale="85" zoomScaleNormal="85" workbookViewId="0">
      <selection activeCell="B84" sqref="B84:G157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6" t="s">
        <v>301</v>
      </c>
      <c r="B1" s="169"/>
      <c r="C1" s="169"/>
      <c r="D1" s="169"/>
      <c r="E1" s="169"/>
      <c r="F1" s="169"/>
      <c r="G1" s="170"/>
    </row>
    <row r="2" spans="1:7" x14ac:dyDescent="0.25">
      <c r="A2" s="128" t="str">
        <f>'Formato 1'!A2</f>
        <v>Municipio de Valle de Santiago, Gto.</v>
      </c>
      <c r="B2" s="128"/>
      <c r="C2" s="128"/>
      <c r="D2" s="128"/>
      <c r="E2" s="128"/>
      <c r="F2" s="128"/>
      <c r="G2" s="128"/>
    </row>
    <row r="3" spans="1:7" x14ac:dyDescent="0.25">
      <c r="A3" s="129" t="s">
        <v>302</v>
      </c>
      <c r="B3" s="129"/>
      <c r="C3" s="129"/>
      <c r="D3" s="129"/>
      <c r="E3" s="129"/>
      <c r="F3" s="129"/>
      <c r="G3" s="129"/>
    </row>
    <row r="4" spans="1:7" x14ac:dyDescent="0.25">
      <c r="A4" s="129" t="s">
        <v>303</v>
      </c>
      <c r="B4" s="129"/>
      <c r="C4" s="129"/>
      <c r="D4" s="129"/>
      <c r="E4" s="129"/>
      <c r="F4" s="129"/>
      <c r="G4" s="129"/>
    </row>
    <row r="5" spans="1:7" x14ac:dyDescent="0.25">
      <c r="A5" s="129" t="str">
        <f>'Formato 3'!A4</f>
        <v>Del 1 de Enero al 30 de junio de 2023 (b)</v>
      </c>
      <c r="B5" s="129"/>
      <c r="C5" s="129"/>
      <c r="D5" s="129"/>
      <c r="E5" s="129"/>
      <c r="F5" s="129"/>
      <c r="G5" s="129"/>
    </row>
    <row r="6" spans="1:7" ht="41.45" customHeight="1" x14ac:dyDescent="0.25">
      <c r="A6" s="130" t="s">
        <v>2</v>
      </c>
      <c r="B6" s="130"/>
      <c r="C6" s="130"/>
      <c r="D6" s="130"/>
      <c r="E6" s="130"/>
      <c r="F6" s="130"/>
      <c r="G6" s="130"/>
    </row>
    <row r="7" spans="1:7" x14ac:dyDescent="0.25">
      <c r="A7" s="174" t="s">
        <v>6</v>
      </c>
      <c r="B7" s="174" t="s">
        <v>304</v>
      </c>
      <c r="C7" s="174"/>
      <c r="D7" s="174"/>
      <c r="E7" s="174"/>
      <c r="F7" s="174"/>
      <c r="G7" s="175" t="s">
        <v>305</v>
      </c>
    </row>
    <row r="8" spans="1:7" ht="30" x14ac:dyDescent="0.25">
      <c r="A8" s="174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74"/>
    </row>
    <row r="9" spans="1:7" x14ac:dyDescent="0.25">
      <c r="A9" s="28" t="s">
        <v>310</v>
      </c>
      <c r="B9" s="85">
        <v>252300000</v>
      </c>
      <c r="C9" s="85">
        <v>100890581.95</v>
      </c>
      <c r="D9" s="85">
        <v>353190581.94999999</v>
      </c>
      <c r="E9" s="85">
        <v>112013221.08</v>
      </c>
      <c r="F9" s="85">
        <v>109090888.94</v>
      </c>
      <c r="G9" s="85">
        <v>241177360.87</v>
      </c>
    </row>
    <row r="10" spans="1:7" x14ac:dyDescent="0.25">
      <c r="A10" s="86" t="s">
        <v>311</v>
      </c>
      <c r="B10" s="85">
        <v>121205213</v>
      </c>
      <c r="C10" s="85">
        <v>3431750</v>
      </c>
      <c r="D10" s="85">
        <v>124636963</v>
      </c>
      <c r="E10" s="85">
        <v>51261763.759999998</v>
      </c>
      <c r="F10" s="85">
        <v>50031302.009999998</v>
      </c>
      <c r="G10" s="85">
        <v>73375199.239999995</v>
      </c>
    </row>
    <row r="11" spans="1:7" x14ac:dyDescent="0.25">
      <c r="A11" s="87" t="s">
        <v>312</v>
      </c>
      <c r="B11" s="76">
        <v>76071148</v>
      </c>
      <c r="C11" s="76">
        <v>500000</v>
      </c>
      <c r="D11" s="76">
        <v>76571148</v>
      </c>
      <c r="E11" s="76">
        <v>35108808.219999999</v>
      </c>
      <c r="F11" s="76">
        <v>35099819</v>
      </c>
      <c r="G11" s="76">
        <v>41462339.780000001</v>
      </c>
    </row>
    <row r="12" spans="1:7" x14ac:dyDescent="0.25">
      <c r="A12" s="87" t="s">
        <v>313</v>
      </c>
      <c r="B12" s="76">
        <v>1500000</v>
      </c>
      <c r="C12" s="76">
        <v>431750</v>
      </c>
      <c r="D12" s="76">
        <v>1931750</v>
      </c>
      <c r="E12" s="76">
        <v>1316219.3600000001</v>
      </c>
      <c r="F12" s="76">
        <v>1298159.3600000001</v>
      </c>
      <c r="G12" s="76">
        <v>615530.64</v>
      </c>
    </row>
    <row r="13" spans="1:7" x14ac:dyDescent="0.25">
      <c r="A13" s="87" t="s">
        <v>314</v>
      </c>
      <c r="B13" s="76">
        <v>15858933</v>
      </c>
      <c r="C13" s="76">
        <v>2100000</v>
      </c>
      <c r="D13" s="76">
        <v>17958933</v>
      </c>
      <c r="E13" s="76">
        <v>1685476.25</v>
      </c>
      <c r="F13" s="76">
        <v>1642834.1</v>
      </c>
      <c r="G13" s="76">
        <v>16273456.75</v>
      </c>
    </row>
    <row r="14" spans="1:7" x14ac:dyDescent="0.25">
      <c r="A14" s="87" t="s">
        <v>315</v>
      </c>
      <c r="B14" s="76">
        <v>11000000</v>
      </c>
      <c r="C14" s="76">
        <v>0</v>
      </c>
      <c r="D14" s="76">
        <v>11000000</v>
      </c>
      <c r="E14" s="76">
        <v>5804414.2000000002</v>
      </c>
      <c r="F14" s="76">
        <v>4739437.8499999996</v>
      </c>
      <c r="G14" s="76">
        <v>5195585.8</v>
      </c>
    </row>
    <row r="15" spans="1:7" x14ac:dyDescent="0.25">
      <c r="A15" s="87" t="s">
        <v>316</v>
      </c>
      <c r="B15" s="76">
        <v>16775132</v>
      </c>
      <c r="C15" s="76">
        <v>400000</v>
      </c>
      <c r="D15" s="76">
        <v>17175132</v>
      </c>
      <c r="E15" s="76">
        <v>7346845.7300000004</v>
      </c>
      <c r="F15" s="76">
        <v>7251051.7000000002</v>
      </c>
      <c r="G15" s="76">
        <v>9828286.2699999996</v>
      </c>
    </row>
    <row r="16" spans="1:7" x14ac:dyDescent="0.25">
      <c r="A16" s="87" t="s">
        <v>317</v>
      </c>
      <c r="B16" s="76">
        <v>0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</row>
    <row r="17" spans="1:7" x14ac:dyDescent="0.25">
      <c r="A17" s="87" t="s">
        <v>318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</row>
    <row r="18" spans="1:7" x14ac:dyDescent="0.25">
      <c r="A18" s="86" t="s">
        <v>319</v>
      </c>
      <c r="B18" s="85">
        <v>15519062</v>
      </c>
      <c r="C18" s="85">
        <v>1799236.65</v>
      </c>
      <c r="D18" s="85">
        <v>17318298.649999999</v>
      </c>
      <c r="E18" s="85">
        <v>5713385.3399999999</v>
      </c>
      <c r="F18" s="85">
        <v>5656023.9400000004</v>
      </c>
      <c r="G18" s="85">
        <v>11604913.310000001</v>
      </c>
    </row>
    <row r="19" spans="1:7" x14ac:dyDescent="0.25">
      <c r="A19" s="87" t="s">
        <v>320</v>
      </c>
      <c r="B19" s="76">
        <v>4380000</v>
      </c>
      <c r="C19" s="76">
        <v>215000</v>
      </c>
      <c r="D19" s="76">
        <v>4595000</v>
      </c>
      <c r="E19" s="76">
        <v>1976681.97</v>
      </c>
      <c r="F19" s="76">
        <v>1976681.97</v>
      </c>
      <c r="G19" s="76">
        <v>2618318.0299999998</v>
      </c>
    </row>
    <row r="20" spans="1:7" x14ac:dyDescent="0.25">
      <c r="A20" s="87" t="s">
        <v>321</v>
      </c>
      <c r="B20" s="76">
        <v>642000</v>
      </c>
      <c r="C20" s="76">
        <v>92000</v>
      </c>
      <c r="D20" s="76">
        <v>734000</v>
      </c>
      <c r="E20" s="76">
        <v>209963.67</v>
      </c>
      <c r="F20" s="76">
        <v>209952.86</v>
      </c>
      <c r="G20" s="76">
        <v>524036.33</v>
      </c>
    </row>
    <row r="21" spans="1:7" x14ac:dyDescent="0.25">
      <c r="A21" s="87" t="s">
        <v>322</v>
      </c>
      <c r="B21" s="76">
        <v>12062</v>
      </c>
      <c r="C21" s="76">
        <v>0</v>
      </c>
      <c r="D21" s="76">
        <v>12062</v>
      </c>
      <c r="E21" s="76">
        <v>0</v>
      </c>
      <c r="F21" s="76">
        <v>0</v>
      </c>
      <c r="G21" s="76">
        <v>12062</v>
      </c>
    </row>
    <row r="22" spans="1:7" x14ac:dyDescent="0.25">
      <c r="A22" s="87" t="s">
        <v>323</v>
      </c>
      <c r="B22" s="76">
        <v>2512000</v>
      </c>
      <c r="C22" s="76">
        <v>1172250</v>
      </c>
      <c r="D22" s="76">
        <v>3684250</v>
      </c>
      <c r="E22" s="76">
        <v>1610288.37</v>
      </c>
      <c r="F22" s="76">
        <v>1582106.98</v>
      </c>
      <c r="G22" s="76">
        <v>2073961.63</v>
      </c>
    </row>
    <row r="23" spans="1:7" x14ac:dyDescent="0.25">
      <c r="A23" s="87" t="s">
        <v>324</v>
      </c>
      <c r="B23" s="76">
        <v>1019000</v>
      </c>
      <c r="C23" s="76">
        <v>187000</v>
      </c>
      <c r="D23" s="76">
        <v>1206000</v>
      </c>
      <c r="E23" s="76">
        <v>294410.39</v>
      </c>
      <c r="F23" s="76">
        <v>277096.39</v>
      </c>
      <c r="G23" s="76">
        <v>911589.61</v>
      </c>
    </row>
    <row r="24" spans="1:7" x14ac:dyDescent="0.25">
      <c r="A24" s="87" t="s">
        <v>325</v>
      </c>
      <c r="B24" s="76">
        <v>3406000</v>
      </c>
      <c r="C24" s="76">
        <v>-926013.35</v>
      </c>
      <c r="D24" s="76">
        <v>2479986.65</v>
      </c>
      <c r="E24" s="76">
        <v>954046.84</v>
      </c>
      <c r="F24" s="76">
        <v>954046.84</v>
      </c>
      <c r="G24" s="76">
        <v>1525939.81</v>
      </c>
    </row>
    <row r="25" spans="1:7" x14ac:dyDescent="0.25">
      <c r="A25" s="87" t="s">
        <v>326</v>
      </c>
      <c r="B25" s="76">
        <v>2091000</v>
      </c>
      <c r="C25" s="76">
        <v>789000</v>
      </c>
      <c r="D25" s="76">
        <v>2880000</v>
      </c>
      <c r="E25" s="76">
        <v>140625.57</v>
      </c>
      <c r="F25" s="76">
        <v>140625.57</v>
      </c>
      <c r="G25" s="76">
        <v>2739374.43</v>
      </c>
    </row>
    <row r="26" spans="1:7" x14ac:dyDescent="0.25">
      <c r="A26" s="87" t="s">
        <v>327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87" t="s">
        <v>328</v>
      </c>
      <c r="B27" s="76">
        <v>1457000</v>
      </c>
      <c r="C27" s="76">
        <v>270000</v>
      </c>
      <c r="D27" s="76">
        <v>1727000</v>
      </c>
      <c r="E27" s="76">
        <v>527368.53</v>
      </c>
      <c r="F27" s="76">
        <v>515513.33</v>
      </c>
      <c r="G27" s="76">
        <v>1199631.47</v>
      </c>
    </row>
    <row r="28" spans="1:7" x14ac:dyDescent="0.25">
      <c r="A28" s="86" t="s">
        <v>329</v>
      </c>
      <c r="B28" s="85">
        <v>47838969</v>
      </c>
      <c r="C28" s="85">
        <v>10758050.9</v>
      </c>
      <c r="D28" s="85">
        <v>58597019.899999999</v>
      </c>
      <c r="E28" s="85">
        <v>21442705.699999999</v>
      </c>
      <c r="F28" s="85">
        <v>21256946.710000001</v>
      </c>
      <c r="G28" s="85">
        <v>37154314.200000003</v>
      </c>
    </row>
    <row r="29" spans="1:7" x14ac:dyDescent="0.25">
      <c r="A29" s="87" t="s">
        <v>330</v>
      </c>
      <c r="B29" s="76">
        <v>17986000</v>
      </c>
      <c r="C29" s="76">
        <v>-150000</v>
      </c>
      <c r="D29" s="76">
        <v>17836000</v>
      </c>
      <c r="E29" s="76">
        <v>5840183.4000000004</v>
      </c>
      <c r="F29" s="76">
        <v>5840183.4000000004</v>
      </c>
      <c r="G29" s="76">
        <v>11995816.6</v>
      </c>
    </row>
    <row r="30" spans="1:7" x14ac:dyDescent="0.25">
      <c r="A30" s="87" t="s">
        <v>331</v>
      </c>
      <c r="B30" s="76">
        <v>1220000</v>
      </c>
      <c r="C30" s="76">
        <v>460000</v>
      </c>
      <c r="D30" s="76">
        <v>1680000</v>
      </c>
      <c r="E30" s="76">
        <v>470551.3</v>
      </c>
      <c r="F30" s="76">
        <v>470551.3</v>
      </c>
      <c r="G30" s="76">
        <v>1209448.7</v>
      </c>
    </row>
    <row r="31" spans="1:7" x14ac:dyDescent="0.25">
      <c r="A31" s="87" t="s">
        <v>332</v>
      </c>
      <c r="B31" s="76">
        <v>4542000</v>
      </c>
      <c r="C31" s="76">
        <v>5860550.9000000004</v>
      </c>
      <c r="D31" s="76">
        <v>10402550.9</v>
      </c>
      <c r="E31" s="76">
        <v>2299672.42</v>
      </c>
      <c r="F31" s="76">
        <v>2299672.42</v>
      </c>
      <c r="G31" s="76">
        <v>8102878.4800000004</v>
      </c>
    </row>
    <row r="32" spans="1:7" x14ac:dyDescent="0.25">
      <c r="A32" s="87" t="s">
        <v>333</v>
      </c>
      <c r="B32" s="76">
        <v>2034969</v>
      </c>
      <c r="C32" s="76">
        <v>567000</v>
      </c>
      <c r="D32" s="76">
        <v>2601969</v>
      </c>
      <c r="E32" s="76">
        <v>1541332.4</v>
      </c>
      <c r="F32" s="76">
        <v>1541332.4</v>
      </c>
      <c r="G32" s="76">
        <v>1060636.6000000001</v>
      </c>
    </row>
    <row r="33" spans="1:7" ht="14.45" customHeight="1" x14ac:dyDescent="0.25">
      <c r="A33" s="87" t="s">
        <v>334</v>
      </c>
      <c r="B33" s="76">
        <v>1533000</v>
      </c>
      <c r="C33" s="76">
        <v>286500</v>
      </c>
      <c r="D33" s="76">
        <v>1819500</v>
      </c>
      <c r="E33" s="76">
        <v>220818.72</v>
      </c>
      <c r="F33" s="76">
        <v>220818.72</v>
      </c>
      <c r="G33" s="76">
        <v>1598681.28</v>
      </c>
    </row>
    <row r="34" spans="1:7" ht="14.45" customHeight="1" x14ac:dyDescent="0.25">
      <c r="A34" s="87" t="s">
        <v>335</v>
      </c>
      <c r="B34" s="76">
        <v>2609000</v>
      </c>
      <c r="C34" s="76">
        <v>-103000</v>
      </c>
      <c r="D34" s="76">
        <v>2506000</v>
      </c>
      <c r="E34" s="76">
        <v>320861.8</v>
      </c>
      <c r="F34" s="76">
        <v>320861.8</v>
      </c>
      <c r="G34" s="76">
        <v>2185138.2000000002</v>
      </c>
    </row>
    <row r="35" spans="1:7" ht="14.45" customHeight="1" x14ac:dyDescent="0.25">
      <c r="A35" s="87" t="s">
        <v>336</v>
      </c>
      <c r="B35" s="76">
        <v>295000</v>
      </c>
      <c r="C35" s="76">
        <v>5000</v>
      </c>
      <c r="D35" s="76">
        <v>300000</v>
      </c>
      <c r="E35" s="76">
        <v>26594.61</v>
      </c>
      <c r="F35" s="76">
        <v>26594.61</v>
      </c>
      <c r="G35" s="76">
        <v>273405.39</v>
      </c>
    </row>
    <row r="36" spans="1:7" ht="14.45" customHeight="1" x14ac:dyDescent="0.25">
      <c r="A36" s="87" t="s">
        <v>337</v>
      </c>
      <c r="B36" s="76">
        <v>2950000</v>
      </c>
      <c r="C36" s="76">
        <v>707000</v>
      </c>
      <c r="D36" s="76">
        <v>3657000</v>
      </c>
      <c r="E36" s="76">
        <v>1428358.15</v>
      </c>
      <c r="F36" s="76">
        <v>1413358.16</v>
      </c>
      <c r="G36" s="76">
        <v>2228641.85</v>
      </c>
    </row>
    <row r="37" spans="1:7" ht="14.45" customHeight="1" x14ac:dyDescent="0.25">
      <c r="A37" s="87" t="s">
        <v>338</v>
      </c>
      <c r="B37" s="76">
        <v>14669000</v>
      </c>
      <c r="C37" s="76">
        <v>3125000</v>
      </c>
      <c r="D37" s="76">
        <v>17794000</v>
      </c>
      <c r="E37" s="76">
        <v>9294332.9000000004</v>
      </c>
      <c r="F37" s="76">
        <v>9123573.9000000004</v>
      </c>
      <c r="G37" s="76">
        <v>8499667.0999999996</v>
      </c>
    </row>
    <row r="38" spans="1:7" x14ac:dyDescent="0.25">
      <c r="A38" s="86" t="s">
        <v>339</v>
      </c>
      <c r="B38" s="85">
        <v>42568456.670000002</v>
      </c>
      <c r="C38" s="85">
        <v>35389171.350000001</v>
      </c>
      <c r="D38" s="85">
        <v>77957628.019999996</v>
      </c>
      <c r="E38" s="85">
        <v>17292214.68</v>
      </c>
      <c r="F38" s="85">
        <v>17285664.68</v>
      </c>
      <c r="G38" s="85">
        <v>60665413.340000004</v>
      </c>
    </row>
    <row r="39" spans="1:7" x14ac:dyDescent="0.25">
      <c r="A39" s="87" t="s">
        <v>340</v>
      </c>
      <c r="B39" s="76">
        <v>16821938</v>
      </c>
      <c r="C39" s="76">
        <v>4850158</v>
      </c>
      <c r="D39" s="76">
        <v>21672096</v>
      </c>
      <c r="E39" s="76">
        <v>9596627.0199999996</v>
      </c>
      <c r="F39" s="76">
        <v>9596627.0199999996</v>
      </c>
      <c r="G39" s="76">
        <v>12075468.98</v>
      </c>
    </row>
    <row r="40" spans="1:7" x14ac:dyDescent="0.25">
      <c r="A40" s="87" t="s">
        <v>341</v>
      </c>
      <c r="B40" s="76">
        <v>0</v>
      </c>
      <c r="C40" s="76">
        <v>0</v>
      </c>
      <c r="D40" s="76">
        <v>0</v>
      </c>
      <c r="E40" s="76">
        <v>0</v>
      </c>
      <c r="F40" s="76">
        <v>0</v>
      </c>
      <c r="G40" s="76">
        <v>0</v>
      </c>
    </row>
    <row r="41" spans="1:7" x14ac:dyDescent="0.25">
      <c r="A41" s="87" t="s">
        <v>342</v>
      </c>
      <c r="B41" s="76">
        <v>50000</v>
      </c>
      <c r="C41" s="76">
        <v>22835000</v>
      </c>
      <c r="D41" s="76">
        <v>22885000</v>
      </c>
      <c r="E41" s="76">
        <v>0</v>
      </c>
      <c r="F41" s="76">
        <v>0</v>
      </c>
      <c r="G41" s="76">
        <v>22885000</v>
      </c>
    </row>
    <row r="42" spans="1:7" x14ac:dyDescent="0.25">
      <c r="A42" s="87" t="s">
        <v>343</v>
      </c>
      <c r="B42" s="76">
        <v>16945000</v>
      </c>
      <c r="C42" s="76">
        <v>7704013.3499999996</v>
      </c>
      <c r="D42" s="76">
        <v>24649013.350000001</v>
      </c>
      <c r="E42" s="76">
        <v>3936890.63</v>
      </c>
      <c r="F42" s="76">
        <v>3930340.63</v>
      </c>
      <c r="G42" s="76">
        <v>20712122.719999999</v>
      </c>
    </row>
    <row r="43" spans="1:7" x14ac:dyDescent="0.25">
      <c r="A43" s="87" t="s">
        <v>344</v>
      </c>
      <c r="B43" s="76">
        <v>8751518.6699999999</v>
      </c>
      <c r="C43" s="76">
        <v>0</v>
      </c>
      <c r="D43" s="76">
        <v>8751518.6699999999</v>
      </c>
      <c r="E43" s="76">
        <v>3758697.03</v>
      </c>
      <c r="F43" s="76">
        <v>3758697.03</v>
      </c>
      <c r="G43" s="76">
        <v>4992821.6399999997</v>
      </c>
    </row>
    <row r="44" spans="1:7" x14ac:dyDescent="0.25">
      <c r="A44" s="87" t="s">
        <v>345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</row>
    <row r="45" spans="1:7" x14ac:dyDescent="0.25">
      <c r="A45" s="87" t="s">
        <v>346</v>
      </c>
      <c r="B45" s="76">
        <v>0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</row>
    <row r="46" spans="1:7" x14ac:dyDescent="0.25">
      <c r="A46" s="87" t="s">
        <v>347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6">
        <v>0</v>
      </c>
    </row>
    <row r="47" spans="1:7" x14ac:dyDescent="0.25">
      <c r="A47" s="87" t="s">
        <v>348</v>
      </c>
      <c r="B47" s="76">
        <v>0</v>
      </c>
      <c r="C47" s="76">
        <v>0</v>
      </c>
      <c r="D47" s="76">
        <v>0</v>
      </c>
      <c r="E47" s="76">
        <v>0</v>
      </c>
      <c r="F47" s="76">
        <v>0</v>
      </c>
      <c r="G47" s="76">
        <v>0</v>
      </c>
    </row>
    <row r="48" spans="1:7" x14ac:dyDescent="0.25">
      <c r="A48" s="86" t="s">
        <v>349</v>
      </c>
      <c r="B48" s="85">
        <v>4639085.33</v>
      </c>
      <c r="C48" s="85">
        <v>14972758</v>
      </c>
      <c r="D48" s="85">
        <v>19611843.329999998</v>
      </c>
      <c r="E48" s="85">
        <v>15367533.640000001</v>
      </c>
      <c r="F48" s="85">
        <v>13925333.640000001</v>
      </c>
      <c r="G48" s="85">
        <v>4244309.6900000004</v>
      </c>
    </row>
    <row r="49" spans="1:7" x14ac:dyDescent="0.25">
      <c r="A49" s="87" t="s">
        <v>350</v>
      </c>
      <c r="B49" s="76">
        <v>405000</v>
      </c>
      <c r="C49" s="76">
        <v>557342</v>
      </c>
      <c r="D49" s="76">
        <v>962342</v>
      </c>
      <c r="E49" s="76">
        <v>186164.36</v>
      </c>
      <c r="F49" s="76">
        <v>186164.36</v>
      </c>
      <c r="G49" s="76">
        <v>776177.64</v>
      </c>
    </row>
    <row r="50" spans="1:7" x14ac:dyDescent="0.25">
      <c r="A50" s="87" t="s">
        <v>351</v>
      </c>
      <c r="B50" s="76">
        <v>170000</v>
      </c>
      <c r="C50" s="76">
        <v>695000</v>
      </c>
      <c r="D50" s="76">
        <v>865000</v>
      </c>
      <c r="E50" s="76">
        <v>149276.4</v>
      </c>
      <c r="F50" s="76">
        <v>149276.4</v>
      </c>
      <c r="G50" s="76">
        <v>715723.6</v>
      </c>
    </row>
    <row r="51" spans="1:7" x14ac:dyDescent="0.25">
      <c r="A51" s="87" t="s">
        <v>352</v>
      </c>
      <c r="B51" s="76">
        <v>15000</v>
      </c>
      <c r="C51" s="76">
        <v>17500</v>
      </c>
      <c r="D51" s="76">
        <v>32500</v>
      </c>
      <c r="E51" s="76">
        <v>9326.4</v>
      </c>
      <c r="F51" s="76">
        <v>9326.4</v>
      </c>
      <c r="G51" s="76">
        <v>23173.599999999999</v>
      </c>
    </row>
    <row r="52" spans="1:7" x14ac:dyDescent="0.25">
      <c r="A52" s="87" t="s">
        <v>353</v>
      </c>
      <c r="B52" s="76">
        <v>2100000</v>
      </c>
      <c r="C52" s="76">
        <v>13079916</v>
      </c>
      <c r="D52" s="76">
        <v>15179916</v>
      </c>
      <c r="E52" s="76">
        <v>14924916</v>
      </c>
      <c r="F52" s="76">
        <v>13482716</v>
      </c>
      <c r="G52" s="76">
        <v>255000</v>
      </c>
    </row>
    <row r="53" spans="1:7" x14ac:dyDescent="0.25">
      <c r="A53" s="87" t="s">
        <v>354</v>
      </c>
      <c r="B53" s="76">
        <v>0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</row>
    <row r="54" spans="1:7" x14ac:dyDescent="0.25">
      <c r="A54" s="87" t="s">
        <v>355</v>
      </c>
      <c r="B54" s="76">
        <v>349085.33</v>
      </c>
      <c r="C54" s="76">
        <v>223000</v>
      </c>
      <c r="D54" s="76">
        <v>572085.32999999996</v>
      </c>
      <c r="E54" s="76">
        <v>97850.48</v>
      </c>
      <c r="F54" s="76">
        <v>97850.48</v>
      </c>
      <c r="G54" s="76">
        <v>474234.85</v>
      </c>
    </row>
    <row r="55" spans="1:7" x14ac:dyDescent="0.25">
      <c r="A55" s="87" t="s">
        <v>356</v>
      </c>
      <c r="B55" s="76">
        <v>0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</row>
    <row r="56" spans="1:7" x14ac:dyDescent="0.25">
      <c r="A56" s="87" t="s">
        <v>357</v>
      </c>
      <c r="B56" s="76">
        <v>1600000</v>
      </c>
      <c r="C56" s="76">
        <v>400000</v>
      </c>
      <c r="D56" s="76">
        <v>2000000</v>
      </c>
      <c r="E56" s="76">
        <v>0</v>
      </c>
      <c r="F56" s="76">
        <v>0</v>
      </c>
      <c r="G56" s="76">
        <v>2000000</v>
      </c>
    </row>
    <row r="57" spans="1:7" x14ac:dyDescent="0.25">
      <c r="A57" s="87" t="s">
        <v>358</v>
      </c>
      <c r="B57" s="76">
        <v>0</v>
      </c>
      <c r="C57" s="76">
        <v>0</v>
      </c>
      <c r="D57" s="76">
        <v>0</v>
      </c>
      <c r="E57" s="76">
        <v>0</v>
      </c>
      <c r="F57" s="76">
        <v>0</v>
      </c>
      <c r="G57" s="76">
        <v>0</v>
      </c>
    </row>
    <row r="58" spans="1:7" x14ac:dyDescent="0.25">
      <c r="A58" s="86" t="s">
        <v>359</v>
      </c>
      <c r="B58" s="85">
        <v>20359214</v>
      </c>
      <c r="C58" s="85">
        <v>32899615.050000001</v>
      </c>
      <c r="D58" s="85">
        <v>53258829.049999997</v>
      </c>
      <c r="E58" s="85">
        <v>425617.96</v>
      </c>
      <c r="F58" s="85">
        <v>425617.96</v>
      </c>
      <c r="G58" s="85">
        <v>52833211.090000004</v>
      </c>
    </row>
    <row r="59" spans="1:7" x14ac:dyDescent="0.25">
      <c r="A59" s="87" t="s">
        <v>360</v>
      </c>
      <c r="B59" s="76">
        <v>20359214</v>
      </c>
      <c r="C59" s="76">
        <v>21665470.210000001</v>
      </c>
      <c r="D59" s="76">
        <v>42024684.210000001</v>
      </c>
      <c r="E59" s="76">
        <v>425617.96</v>
      </c>
      <c r="F59" s="76">
        <v>425617.96</v>
      </c>
      <c r="G59" s="76">
        <v>41599066.25</v>
      </c>
    </row>
    <row r="60" spans="1:7" x14ac:dyDescent="0.25">
      <c r="A60" s="87" t="s">
        <v>361</v>
      </c>
      <c r="B60" s="76">
        <v>0</v>
      </c>
      <c r="C60" s="76">
        <v>11234144.84</v>
      </c>
      <c r="D60" s="76">
        <v>11234144.84</v>
      </c>
      <c r="E60" s="76">
        <v>0</v>
      </c>
      <c r="F60" s="76">
        <v>0</v>
      </c>
      <c r="G60" s="76">
        <v>11234144.84</v>
      </c>
    </row>
    <row r="61" spans="1:7" x14ac:dyDescent="0.25">
      <c r="A61" s="87" t="s">
        <v>362</v>
      </c>
      <c r="B61" s="76">
        <v>0</v>
      </c>
      <c r="C61" s="76">
        <v>0</v>
      </c>
      <c r="D61" s="76">
        <v>0</v>
      </c>
      <c r="E61" s="76">
        <v>0</v>
      </c>
      <c r="F61" s="76">
        <v>0</v>
      </c>
      <c r="G61" s="76">
        <v>0</v>
      </c>
    </row>
    <row r="62" spans="1:7" x14ac:dyDescent="0.25">
      <c r="A62" s="86" t="s">
        <v>363</v>
      </c>
      <c r="B62" s="85">
        <v>0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</row>
    <row r="63" spans="1:7" x14ac:dyDescent="0.25">
      <c r="A63" s="87" t="s">
        <v>364</v>
      </c>
      <c r="B63" s="76">
        <v>0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</row>
    <row r="64" spans="1:7" x14ac:dyDescent="0.25">
      <c r="A64" s="87" t="s">
        <v>365</v>
      </c>
      <c r="B64" s="76">
        <v>0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</row>
    <row r="65" spans="1:7" x14ac:dyDescent="0.25">
      <c r="A65" s="87" t="s">
        <v>366</v>
      </c>
      <c r="B65" s="76">
        <v>0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</row>
    <row r="66" spans="1:7" x14ac:dyDescent="0.25">
      <c r="A66" s="87" t="s">
        <v>367</v>
      </c>
      <c r="B66" s="76">
        <v>0</v>
      </c>
      <c r="C66" s="76">
        <v>0</v>
      </c>
      <c r="D66" s="76">
        <v>0</v>
      </c>
      <c r="E66" s="76">
        <v>0</v>
      </c>
      <c r="F66" s="76">
        <v>0</v>
      </c>
      <c r="G66" s="76">
        <v>0</v>
      </c>
    </row>
    <row r="67" spans="1:7" x14ac:dyDescent="0.25">
      <c r="A67" s="87" t="s">
        <v>368</v>
      </c>
      <c r="B67" s="76">
        <v>0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</row>
    <row r="68" spans="1:7" x14ac:dyDescent="0.25">
      <c r="A68" s="87" t="s">
        <v>369</v>
      </c>
      <c r="B68" s="76">
        <v>0</v>
      </c>
      <c r="C68" s="76">
        <v>0</v>
      </c>
      <c r="D68" s="76">
        <v>0</v>
      </c>
      <c r="E68" s="76">
        <v>0</v>
      </c>
      <c r="F68" s="76">
        <v>0</v>
      </c>
      <c r="G68" s="76">
        <v>0</v>
      </c>
    </row>
    <row r="69" spans="1:7" x14ac:dyDescent="0.25">
      <c r="A69" s="87" t="s">
        <v>370</v>
      </c>
      <c r="B69" s="76">
        <v>0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</row>
    <row r="70" spans="1:7" x14ac:dyDescent="0.25">
      <c r="A70" s="87" t="s">
        <v>371</v>
      </c>
      <c r="B70" s="76">
        <v>0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</row>
    <row r="71" spans="1:7" x14ac:dyDescent="0.25">
      <c r="A71" s="86" t="s">
        <v>372</v>
      </c>
      <c r="B71" s="85">
        <v>170000</v>
      </c>
      <c r="C71" s="85">
        <v>1640000</v>
      </c>
      <c r="D71" s="85">
        <v>1810000</v>
      </c>
      <c r="E71" s="85">
        <v>510000</v>
      </c>
      <c r="F71" s="85">
        <v>510000</v>
      </c>
      <c r="G71" s="85">
        <v>1300000</v>
      </c>
    </row>
    <row r="72" spans="1:7" x14ac:dyDescent="0.25">
      <c r="A72" s="87" t="s">
        <v>373</v>
      </c>
      <c r="B72" s="76">
        <v>0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</row>
    <row r="73" spans="1:7" x14ac:dyDescent="0.25">
      <c r="A73" s="87" t="s">
        <v>374</v>
      </c>
      <c r="B73" s="76">
        <v>0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</row>
    <row r="74" spans="1:7" x14ac:dyDescent="0.25">
      <c r="A74" s="87" t="s">
        <v>375</v>
      </c>
      <c r="B74" s="76">
        <v>170000</v>
      </c>
      <c r="C74" s="76">
        <v>1640000</v>
      </c>
      <c r="D74" s="76">
        <v>1810000</v>
      </c>
      <c r="E74" s="76">
        <v>510000</v>
      </c>
      <c r="F74" s="76">
        <v>510000</v>
      </c>
      <c r="G74" s="76">
        <v>1300000</v>
      </c>
    </row>
    <row r="75" spans="1:7" x14ac:dyDescent="0.25">
      <c r="A75" s="86" t="s">
        <v>376</v>
      </c>
      <c r="B75" s="85">
        <v>0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</row>
    <row r="76" spans="1:7" x14ac:dyDescent="0.25">
      <c r="A76" s="87" t="s">
        <v>377</v>
      </c>
      <c r="B76" s="76">
        <v>0</v>
      </c>
      <c r="C76" s="76">
        <v>0</v>
      </c>
      <c r="D76" s="76">
        <v>0</v>
      </c>
      <c r="E76" s="76">
        <v>0</v>
      </c>
      <c r="F76" s="76">
        <v>0</v>
      </c>
      <c r="G76" s="76">
        <v>0</v>
      </c>
    </row>
    <row r="77" spans="1:7" x14ac:dyDescent="0.25">
      <c r="A77" s="87" t="s">
        <v>378</v>
      </c>
      <c r="B77" s="76">
        <v>0</v>
      </c>
      <c r="C77" s="76">
        <v>0</v>
      </c>
      <c r="D77" s="76">
        <v>0</v>
      </c>
      <c r="E77" s="76">
        <v>0</v>
      </c>
      <c r="F77" s="76">
        <v>0</v>
      </c>
      <c r="G77" s="76">
        <v>0</v>
      </c>
    </row>
    <row r="78" spans="1:7" x14ac:dyDescent="0.25">
      <c r="A78" s="87" t="s">
        <v>379</v>
      </c>
      <c r="B78" s="76">
        <v>0</v>
      </c>
      <c r="C78" s="76">
        <v>0</v>
      </c>
      <c r="D78" s="76">
        <v>0</v>
      </c>
      <c r="E78" s="76">
        <v>0</v>
      </c>
      <c r="F78" s="76">
        <v>0</v>
      </c>
      <c r="G78" s="76">
        <v>0</v>
      </c>
    </row>
    <row r="79" spans="1:7" x14ac:dyDescent="0.25">
      <c r="A79" s="87" t="s">
        <v>380</v>
      </c>
      <c r="B79" s="76">
        <v>0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</row>
    <row r="80" spans="1:7" x14ac:dyDescent="0.25">
      <c r="A80" s="87" t="s">
        <v>381</v>
      </c>
      <c r="B80" s="76">
        <v>0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</row>
    <row r="81" spans="1:7" x14ac:dyDescent="0.25">
      <c r="A81" s="87" t="s">
        <v>382</v>
      </c>
      <c r="B81" s="76">
        <v>0</v>
      </c>
      <c r="C81" s="76">
        <v>0</v>
      </c>
      <c r="D81" s="76">
        <v>0</v>
      </c>
      <c r="E81" s="76">
        <v>0</v>
      </c>
      <c r="F81" s="76">
        <v>0</v>
      </c>
      <c r="G81" s="76">
        <v>0</v>
      </c>
    </row>
    <row r="82" spans="1:7" x14ac:dyDescent="0.25">
      <c r="A82" s="87" t="s">
        <v>383</v>
      </c>
      <c r="B82" s="76">
        <v>0</v>
      </c>
      <c r="C82" s="76">
        <v>0</v>
      </c>
      <c r="D82" s="76">
        <v>0</v>
      </c>
      <c r="E82" s="76">
        <v>0</v>
      </c>
      <c r="F82" s="76">
        <v>0</v>
      </c>
      <c r="G82" s="76">
        <v>0</v>
      </c>
    </row>
    <row r="83" spans="1:7" x14ac:dyDescent="0.25">
      <c r="A83" s="88"/>
      <c r="B83" s="76"/>
      <c r="C83" s="76"/>
      <c r="D83" s="76"/>
      <c r="E83" s="76"/>
      <c r="F83" s="76"/>
      <c r="G83" s="76"/>
    </row>
    <row r="84" spans="1:7" x14ac:dyDescent="0.25">
      <c r="A84" s="29" t="s">
        <v>384</v>
      </c>
      <c r="B84" s="85">
        <v>272700000</v>
      </c>
      <c r="C84" s="85">
        <v>35551225.68</v>
      </c>
      <c r="D84" s="85">
        <v>308251225.68000001</v>
      </c>
      <c r="E84" s="85">
        <v>49165493.850000001</v>
      </c>
      <c r="F84" s="85">
        <v>48519908.5</v>
      </c>
      <c r="G84" s="85">
        <v>259085731.83000001</v>
      </c>
    </row>
    <row r="85" spans="1:7" x14ac:dyDescent="0.25">
      <c r="A85" s="86" t="s">
        <v>311</v>
      </c>
      <c r="B85" s="85">
        <v>59548893</v>
      </c>
      <c r="C85" s="85">
        <v>4057743</v>
      </c>
      <c r="D85" s="85">
        <v>63606636</v>
      </c>
      <c r="E85" s="85">
        <v>22728992.629999999</v>
      </c>
      <c r="F85" s="85">
        <v>22689567.280000001</v>
      </c>
      <c r="G85" s="85">
        <v>40877643.369999997</v>
      </c>
    </row>
    <row r="86" spans="1:7" x14ac:dyDescent="0.25">
      <c r="A86" s="87" t="s">
        <v>312</v>
      </c>
      <c r="B86" s="76">
        <v>43634820</v>
      </c>
      <c r="C86" s="76">
        <v>882272</v>
      </c>
      <c r="D86" s="76">
        <v>44517092</v>
      </c>
      <c r="E86" s="76">
        <v>18006120.219999999</v>
      </c>
      <c r="F86" s="76">
        <v>18004913.899999999</v>
      </c>
      <c r="G86" s="76">
        <v>26510971.780000001</v>
      </c>
    </row>
    <row r="87" spans="1:7" x14ac:dyDescent="0.25">
      <c r="A87" s="87" t="s">
        <v>313</v>
      </c>
      <c r="B87" s="76">
        <v>0</v>
      </c>
      <c r="C87" s="76">
        <v>56000</v>
      </c>
      <c r="D87" s="76">
        <v>56000</v>
      </c>
      <c r="E87" s="76">
        <v>0</v>
      </c>
      <c r="F87" s="76">
        <v>0</v>
      </c>
      <c r="G87" s="76">
        <v>56000</v>
      </c>
    </row>
    <row r="88" spans="1:7" x14ac:dyDescent="0.25">
      <c r="A88" s="87" t="s">
        <v>314</v>
      </c>
      <c r="B88" s="76">
        <v>8720073</v>
      </c>
      <c r="C88" s="76">
        <v>2919471</v>
      </c>
      <c r="D88" s="76">
        <v>11639544</v>
      </c>
      <c r="E88" s="76">
        <v>1836429.02</v>
      </c>
      <c r="F88" s="76">
        <v>1811594.27</v>
      </c>
      <c r="G88" s="76">
        <v>9803114.9800000004</v>
      </c>
    </row>
    <row r="89" spans="1:7" x14ac:dyDescent="0.25">
      <c r="A89" s="87" t="s">
        <v>315</v>
      </c>
      <c r="B89" s="76">
        <v>1800000</v>
      </c>
      <c r="C89" s="76">
        <v>-1800000</v>
      </c>
      <c r="D89" s="76">
        <v>0</v>
      </c>
      <c r="E89" s="76">
        <v>0</v>
      </c>
      <c r="F89" s="76">
        <v>0</v>
      </c>
      <c r="G89" s="76">
        <v>0</v>
      </c>
    </row>
    <row r="90" spans="1:7" x14ac:dyDescent="0.25">
      <c r="A90" s="87" t="s">
        <v>316</v>
      </c>
      <c r="B90" s="76">
        <v>5394000</v>
      </c>
      <c r="C90" s="76">
        <v>2000000</v>
      </c>
      <c r="D90" s="76">
        <v>7394000</v>
      </c>
      <c r="E90" s="76">
        <v>2886443.39</v>
      </c>
      <c r="F90" s="76">
        <v>2873059.11</v>
      </c>
      <c r="G90" s="76">
        <v>4507556.6100000003</v>
      </c>
    </row>
    <row r="91" spans="1:7" x14ac:dyDescent="0.25">
      <c r="A91" s="87" t="s">
        <v>317</v>
      </c>
      <c r="B91" s="76">
        <v>0</v>
      </c>
      <c r="C91" s="76">
        <v>0</v>
      </c>
      <c r="D91" s="76">
        <v>0</v>
      </c>
      <c r="E91" s="76">
        <v>0</v>
      </c>
      <c r="F91" s="76">
        <v>0</v>
      </c>
      <c r="G91" s="76">
        <v>0</v>
      </c>
    </row>
    <row r="92" spans="1:7" x14ac:dyDescent="0.25">
      <c r="A92" s="87" t="s">
        <v>318</v>
      </c>
      <c r="B92" s="76">
        <v>0</v>
      </c>
      <c r="C92" s="76">
        <v>0</v>
      </c>
      <c r="D92" s="76">
        <v>0</v>
      </c>
      <c r="E92" s="76">
        <v>0</v>
      </c>
      <c r="F92" s="76">
        <v>0</v>
      </c>
      <c r="G92" s="76">
        <v>0</v>
      </c>
    </row>
    <row r="93" spans="1:7" x14ac:dyDescent="0.25">
      <c r="A93" s="86" t="s">
        <v>319</v>
      </c>
      <c r="B93" s="85">
        <v>43476000</v>
      </c>
      <c r="C93" s="85">
        <v>8006984</v>
      </c>
      <c r="D93" s="85">
        <v>51482984</v>
      </c>
      <c r="E93" s="85">
        <v>19070701.02</v>
      </c>
      <c r="F93" s="85">
        <v>19070701.02</v>
      </c>
      <c r="G93" s="85">
        <v>32412282.98</v>
      </c>
    </row>
    <row r="94" spans="1:7" x14ac:dyDescent="0.25">
      <c r="A94" s="87" t="s">
        <v>320</v>
      </c>
      <c r="B94" s="76">
        <v>66000</v>
      </c>
      <c r="C94" s="76">
        <v>60000</v>
      </c>
      <c r="D94" s="76">
        <v>126000</v>
      </c>
      <c r="E94" s="76">
        <v>14384</v>
      </c>
      <c r="F94" s="76">
        <v>14384</v>
      </c>
      <c r="G94" s="76">
        <v>111616</v>
      </c>
    </row>
    <row r="95" spans="1:7" x14ac:dyDescent="0.25">
      <c r="A95" s="87" t="s">
        <v>321</v>
      </c>
      <c r="B95" s="76">
        <v>462000</v>
      </c>
      <c r="C95" s="76">
        <v>0</v>
      </c>
      <c r="D95" s="76">
        <v>462000</v>
      </c>
      <c r="E95" s="76">
        <v>67047.039999999994</v>
      </c>
      <c r="F95" s="76">
        <v>67047.039999999994</v>
      </c>
      <c r="G95" s="76">
        <v>394952.96000000002</v>
      </c>
    </row>
    <row r="96" spans="1:7" x14ac:dyDescent="0.25">
      <c r="A96" s="87" t="s">
        <v>322</v>
      </c>
      <c r="B96" s="76">
        <v>0</v>
      </c>
      <c r="C96" s="76">
        <v>0</v>
      </c>
      <c r="D96" s="76">
        <v>0</v>
      </c>
      <c r="E96" s="76">
        <v>0</v>
      </c>
      <c r="F96" s="76">
        <v>0</v>
      </c>
      <c r="G96" s="76">
        <v>0</v>
      </c>
    </row>
    <row r="97" spans="1:7" x14ac:dyDescent="0.25">
      <c r="A97" s="87" t="s">
        <v>323</v>
      </c>
      <c r="B97" s="76">
        <v>27902000</v>
      </c>
      <c r="C97" s="76">
        <v>421984</v>
      </c>
      <c r="D97" s="76">
        <v>28323984</v>
      </c>
      <c r="E97" s="76">
        <v>11679425.41</v>
      </c>
      <c r="F97" s="76">
        <v>11679425.41</v>
      </c>
      <c r="G97" s="76">
        <v>16644558.59</v>
      </c>
    </row>
    <row r="98" spans="1:7" x14ac:dyDescent="0.25">
      <c r="A98" s="89" t="s">
        <v>324</v>
      </c>
      <c r="B98" s="76">
        <v>114000</v>
      </c>
      <c r="C98" s="76">
        <v>5000</v>
      </c>
      <c r="D98" s="76">
        <v>119000</v>
      </c>
      <c r="E98" s="76">
        <v>26921.02</v>
      </c>
      <c r="F98" s="76">
        <v>26921.02</v>
      </c>
      <c r="G98" s="76">
        <v>92078.98</v>
      </c>
    </row>
    <row r="99" spans="1:7" x14ac:dyDescent="0.25">
      <c r="A99" s="87" t="s">
        <v>325</v>
      </c>
      <c r="B99" s="76">
        <v>12045000</v>
      </c>
      <c r="C99" s="76">
        <v>2005000</v>
      </c>
      <c r="D99" s="76">
        <v>14050000</v>
      </c>
      <c r="E99" s="76">
        <v>5428345.5499999998</v>
      </c>
      <c r="F99" s="76">
        <v>5428345.5499999998</v>
      </c>
      <c r="G99" s="76">
        <v>8621654.4499999993</v>
      </c>
    </row>
    <row r="100" spans="1:7" x14ac:dyDescent="0.25">
      <c r="A100" s="87" t="s">
        <v>326</v>
      </c>
      <c r="B100" s="76">
        <v>207000</v>
      </c>
      <c r="C100" s="76">
        <v>2475000</v>
      </c>
      <c r="D100" s="76">
        <v>2682000</v>
      </c>
      <c r="E100" s="76">
        <v>1029.7</v>
      </c>
      <c r="F100" s="76">
        <v>1029.7</v>
      </c>
      <c r="G100" s="76">
        <v>2680970.2999999998</v>
      </c>
    </row>
    <row r="101" spans="1:7" x14ac:dyDescent="0.25">
      <c r="A101" s="87" t="s">
        <v>327</v>
      </c>
      <c r="B101" s="76">
        <v>50000</v>
      </c>
      <c r="C101" s="76">
        <v>115000</v>
      </c>
      <c r="D101" s="76">
        <v>165000</v>
      </c>
      <c r="E101" s="76">
        <v>0</v>
      </c>
      <c r="F101" s="76">
        <v>0</v>
      </c>
      <c r="G101" s="76">
        <v>165000</v>
      </c>
    </row>
    <row r="102" spans="1:7" x14ac:dyDescent="0.25">
      <c r="A102" s="87" t="s">
        <v>328</v>
      </c>
      <c r="B102" s="76">
        <v>2630000</v>
      </c>
      <c r="C102" s="76">
        <v>2925000</v>
      </c>
      <c r="D102" s="76">
        <v>5555000</v>
      </c>
      <c r="E102" s="76">
        <v>1853548.3</v>
      </c>
      <c r="F102" s="76">
        <v>1853548.3</v>
      </c>
      <c r="G102" s="76">
        <v>3701451.7</v>
      </c>
    </row>
    <row r="103" spans="1:7" x14ac:dyDescent="0.25">
      <c r="A103" s="86" t="s">
        <v>329</v>
      </c>
      <c r="B103" s="85">
        <v>4940698.16</v>
      </c>
      <c r="C103" s="85">
        <v>4215614.38</v>
      </c>
      <c r="D103" s="85">
        <v>9156312.5399999991</v>
      </c>
      <c r="E103" s="85">
        <v>2465578.6800000002</v>
      </c>
      <c r="F103" s="85">
        <v>2465578.6800000002</v>
      </c>
      <c r="G103" s="85">
        <v>6690733.8600000003</v>
      </c>
    </row>
    <row r="104" spans="1:7" x14ac:dyDescent="0.25">
      <c r="A104" s="87" t="s">
        <v>330</v>
      </c>
      <c r="B104" s="76">
        <v>0</v>
      </c>
      <c r="C104" s="76">
        <v>0</v>
      </c>
      <c r="D104" s="76">
        <v>0</v>
      </c>
      <c r="E104" s="76">
        <v>0</v>
      </c>
      <c r="F104" s="76">
        <v>0</v>
      </c>
      <c r="G104" s="76">
        <v>0</v>
      </c>
    </row>
    <row r="105" spans="1:7" x14ac:dyDescent="0.25">
      <c r="A105" s="87" t="s">
        <v>331</v>
      </c>
      <c r="B105" s="76">
        <v>60000</v>
      </c>
      <c r="C105" s="76">
        <v>450000</v>
      </c>
      <c r="D105" s="76">
        <v>510000</v>
      </c>
      <c r="E105" s="76">
        <v>0</v>
      </c>
      <c r="F105" s="76">
        <v>0</v>
      </c>
      <c r="G105" s="76">
        <v>510000</v>
      </c>
    </row>
    <row r="106" spans="1:7" x14ac:dyDescent="0.25">
      <c r="A106" s="87" t="s">
        <v>332</v>
      </c>
      <c r="B106" s="76">
        <v>2640000</v>
      </c>
      <c r="C106" s="76">
        <v>1520614.38</v>
      </c>
      <c r="D106" s="76">
        <v>4160614.38</v>
      </c>
      <c r="E106" s="76">
        <v>538395.87</v>
      </c>
      <c r="F106" s="76">
        <v>538395.87</v>
      </c>
      <c r="G106" s="76">
        <v>3622218.51</v>
      </c>
    </row>
    <row r="107" spans="1:7" x14ac:dyDescent="0.25">
      <c r="A107" s="87" t="s">
        <v>333</v>
      </c>
      <c r="B107" s="76">
        <v>1300000</v>
      </c>
      <c r="C107" s="76">
        <v>300000</v>
      </c>
      <c r="D107" s="76">
        <v>1600000</v>
      </c>
      <c r="E107" s="76">
        <v>802265.99</v>
      </c>
      <c r="F107" s="76">
        <v>802265.99</v>
      </c>
      <c r="G107" s="76">
        <v>797734.01</v>
      </c>
    </row>
    <row r="108" spans="1:7" x14ac:dyDescent="0.25">
      <c r="A108" s="87" t="s">
        <v>334</v>
      </c>
      <c r="B108" s="76">
        <v>854698.16</v>
      </c>
      <c r="C108" s="76">
        <v>1635000</v>
      </c>
      <c r="D108" s="76">
        <v>2489698.16</v>
      </c>
      <c r="E108" s="76">
        <v>1117190.82</v>
      </c>
      <c r="F108" s="76">
        <v>1117190.82</v>
      </c>
      <c r="G108" s="76">
        <v>1372507.34</v>
      </c>
    </row>
    <row r="109" spans="1:7" x14ac:dyDescent="0.25">
      <c r="A109" s="87" t="s">
        <v>335</v>
      </c>
      <c r="B109" s="76">
        <v>0</v>
      </c>
      <c r="C109" s="76">
        <v>0</v>
      </c>
      <c r="D109" s="76">
        <v>0</v>
      </c>
      <c r="E109" s="76">
        <v>0</v>
      </c>
      <c r="F109" s="76">
        <v>0</v>
      </c>
      <c r="G109" s="76">
        <v>0</v>
      </c>
    </row>
    <row r="110" spans="1:7" x14ac:dyDescent="0.25">
      <c r="A110" s="87" t="s">
        <v>336</v>
      </c>
      <c r="B110" s="76">
        <v>36000</v>
      </c>
      <c r="C110" s="76">
        <v>0</v>
      </c>
      <c r="D110" s="76">
        <v>36000</v>
      </c>
      <c r="E110" s="76">
        <v>4613</v>
      </c>
      <c r="F110" s="76">
        <v>4613</v>
      </c>
      <c r="G110" s="76">
        <v>31387</v>
      </c>
    </row>
    <row r="111" spans="1:7" x14ac:dyDescent="0.25">
      <c r="A111" s="87" t="s">
        <v>337</v>
      </c>
      <c r="B111" s="76">
        <v>0</v>
      </c>
      <c r="C111" s="76">
        <v>0</v>
      </c>
      <c r="D111" s="76">
        <v>0</v>
      </c>
      <c r="E111" s="76">
        <v>0</v>
      </c>
      <c r="F111" s="76">
        <v>0</v>
      </c>
      <c r="G111" s="76">
        <v>0</v>
      </c>
    </row>
    <row r="112" spans="1:7" x14ac:dyDescent="0.25">
      <c r="A112" s="87" t="s">
        <v>338</v>
      </c>
      <c r="B112" s="76">
        <v>50000</v>
      </c>
      <c r="C112" s="76">
        <v>310000</v>
      </c>
      <c r="D112" s="76">
        <v>360000</v>
      </c>
      <c r="E112" s="76">
        <v>3113</v>
      </c>
      <c r="F112" s="76">
        <v>3113</v>
      </c>
      <c r="G112" s="76">
        <v>356887</v>
      </c>
    </row>
    <row r="113" spans="1:7" x14ac:dyDescent="0.25">
      <c r="A113" s="86" t="s">
        <v>339</v>
      </c>
      <c r="B113" s="85">
        <v>5350000</v>
      </c>
      <c r="C113" s="85">
        <v>18324744.52</v>
      </c>
      <c r="D113" s="85">
        <v>23674744.52</v>
      </c>
      <c r="E113" s="85">
        <v>0</v>
      </c>
      <c r="F113" s="85">
        <v>0</v>
      </c>
      <c r="G113" s="85">
        <v>23674744.52</v>
      </c>
    </row>
    <row r="114" spans="1:7" x14ac:dyDescent="0.25">
      <c r="A114" s="87" t="s">
        <v>340</v>
      </c>
      <c r="B114" s="76">
        <v>0</v>
      </c>
      <c r="C114" s="76">
        <v>0</v>
      </c>
      <c r="D114" s="76">
        <v>0</v>
      </c>
      <c r="E114" s="76">
        <v>0</v>
      </c>
      <c r="F114" s="76">
        <v>0</v>
      </c>
      <c r="G114" s="76">
        <v>0</v>
      </c>
    </row>
    <row r="115" spans="1:7" x14ac:dyDescent="0.25">
      <c r="A115" s="87" t="s">
        <v>341</v>
      </c>
      <c r="B115" s="76">
        <v>0</v>
      </c>
      <c r="C115" s="76">
        <v>0</v>
      </c>
      <c r="D115" s="76">
        <v>0</v>
      </c>
      <c r="E115" s="76">
        <v>0</v>
      </c>
      <c r="F115" s="76">
        <v>0</v>
      </c>
      <c r="G115" s="76">
        <v>0</v>
      </c>
    </row>
    <row r="116" spans="1:7" x14ac:dyDescent="0.25">
      <c r="A116" s="87" t="s">
        <v>342</v>
      </c>
      <c r="B116" s="76">
        <v>0</v>
      </c>
      <c r="C116" s="76">
        <v>9450000</v>
      </c>
      <c r="D116" s="76">
        <v>9450000</v>
      </c>
      <c r="E116" s="76">
        <v>0</v>
      </c>
      <c r="F116" s="76">
        <v>0</v>
      </c>
      <c r="G116" s="76">
        <v>9450000</v>
      </c>
    </row>
    <row r="117" spans="1:7" x14ac:dyDescent="0.25">
      <c r="A117" s="87" t="s">
        <v>343</v>
      </c>
      <c r="B117" s="76">
        <v>5350000</v>
      </c>
      <c r="C117" s="76">
        <v>8874744.5199999996</v>
      </c>
      <c r="D117" s="76">
        <v>14224744.52</v>
      </c>
      <c r="E117" s="76">
        <v>0</v>
      </c>
      <c r="F117" s="76">
        <v>0</v>
      </c>
      <c r="G117" s="76">
        <v>14224744.52</v>
      </c>
    </row>
    <row r="118" spans="1:7" x14ac:dyDescent="0.25">
      <c r="A118" s="87" t="s">
        <v>344</v>
      </c>
      <c r="B118" s="76">
        <v>0</v>
      </c>
      <c r="C118" s="76">
        <v>0</v>
      </c>
      <c r="D118" s="76">
        <v>0</v>
      </c>
      <c r="E118" s="76">
        <v>0</v>
      </c>
      <c r="F118" s="76">
        <v>0</v>
      </c>
      <c r="G118" s="76">
        <v>0</v>
      </c>
    </row>
    <row r="119" spans="1:7" x14ac:dyDescent="0.25">
      <c r="A119" s="87" t="s">
        <v>345</v>
      </c>
      <c r="B119" s="76">
        <v>0</v>
      </c>
      <c r="C119" s="76">
        <v>0</v>
      </c>
      <c r="D119" s="76">
        <v>0</v>
      </c>
      <c r="E119" s="76">
        <v>0</v>
      </c>
      <c r="F119" s="76">
        <v>0</v>
      </c>
      <c r="G119" s="76">
        <v>0</v>
      </c>
    </row>
    <row r="120" spans="1:7" x14ac:dyDescent="0.25">
      <c r="A120" s="87" t="s">
        <v>346</v>
      </c>
      <c r="B120" s="76">
        <v>0</v>
      </c>
      <c r="C120" s="76">
        <v>0</v>
      </c>
      <c r="D120" s="76">
        <v>0</v>
      </c>
      <c r="E120" s="76">
        <v>0</v>
      </c>
      <c r="F120" s="76">
        <v>0</v>
      </c>
      <c r="G120" s="76">
        <v>0</v>
      </c>
    </row>
    <row r="121" spans="1:7" x14ac:dyDescent="0.25">
      <c r="A121" s="87" t="s">
        <v>347</v>
      </c>
      <c r="B121" s="76">
        <v>0</v>
      </c>
      <c r="C121" s="76">
        <v>0</v>
      </c>
      <c r="D121" s="76">
        <v>0</v>
      </c>
      <c r="E121" s="76">
        <v>0</v>
      </c>
      <c r="F121" s="76">
        <v>0</v>
      </c>
      <c r="G121" s="76">
        <v>0</v>
      </c>
    </row>
    <row r="122" spans="1:7" x14ac:dyDescent="0.25">
      <c r="A122" s="87" t="s">
        <v>348</v>
      </c>
      <c r="B122" s="76">
        <v>0</v>
      </c>
      <c r="C122" s="76">
        <v>0</v>
      </c>
      <c r="D122" s="76">
        <v>0</v>
      </c>
      <c r="E122" s="76">
        <v>0</v>
      </c>
      <c r="F122" s="76">
        <v>0</v>
      </c>
      <c r="G122" s="76">
        <v>0</v>
      </c>
    </row>
    <row r="123" spans="1:7" x14ac:dyDescent="0.25">
      <c r="A123" s="86" t="s">
        <v>349</v>
      </c>
      <c r="B123" s="85">
        <v>243000</v>
      </c>
      <c r="C123" s="85">
        <v>1057289</v>
      </c>
      <c r="D123" s="85">
        <v>1300289</v>
      </c>
      <c r="E123" s="85">
        <v>623141</v>
      </c>
      <c r="F123" s="85">
        <v>16981</v>
      </c>
      <c r="G123" s="85">
        <v>677148</v>
      </c>
    </row>
    <row r="124" spans="1:7" x14ac:dyDescent="0.25">
      <c r="A124" s="87" t="s">
        <v>350</v>
      </c>
      <c r="B124" s="76">
        <v>100000</v>
      </c>
      <c r="C124" s="76">
        <v>44289</v>
      </c>
      <c r="D124" s="76">
        <v>144289</v>
      </c>
      <c r="E124" s="76">
        <v>16981</v>
      </c>
      <c r="F124" s="76">
        <v>16981</v>
      </c>
      <c r="G124" s="76">
        <v>127308</v>
      </c>
    </row>
    <row r="125" spans="1:7" x14ac:dyDescent="0.25">
      <c r="A125" s="87" t="s">
        <v>351</v>
      </c>
      <c r="B125" s="76">
        <v>15000</v>
      </c>
      <c r="C125" s="76">
        <v>20000</v>
      </c>
      <c r="D125" s="76">
        <v>35000</v>
      </c>
      <c r="E125" s="76">
        <v>0</v>
      </c>
      <c r="F125" s="76">
        <v>0</v>
      </c>
      <c r="G125" s="76">
        <v>35000</v>
      </c>
    </row>
    <row r="126" spans="1:7" x14ac:dyDescent="0.25">
      <c r="A126" s="87" t="s">
        <v>352</v>
      </c>
      <c r="B126" s="76">
        <v>0</v>
      </c>
      <c r="C126" s="76">
        <v>0</v>
      </c>
      <c r="D126" s="76">
        <v>0</v>
      </c>
      <c r="E126" s="76">
        <v>0</v>
      </c>
      <c r="F126" s="76">
        <v>0</v>
      </c>
      <c r="G126" s="76">
        <v>0</v>
      </c>
    </row>
    <row r="127" spans="1:7" x14ac:dyDescent="0.25">
      <c r="A127" s="87" t="s">
        <v>353</v>
      </c>
      <c r="B127" s="76">
        <v>18000</v>
      </c>
      <c r="C127" s="76">
        <v>858000</v>
      </c>
      <c r="D127" s="76">
        <v>876000</v>
      </c>
      <c r="E127" s="76">
        <v>576000</v>
      </c>
      <c r="F127" s="76">
        <v>0</v>
      </c>
      <c r="G127" s="76">
        <v>300000</v>
      </c>
    </row>
    <row r="128" spans="1:7" x14ac:dyDescent="0.25">
      <c r="A128" s="87" t="s">
        <v>354</v>
      </c>
      <c r="B128" s="76">
        <v>0</v>
      </c>
      <c r="C128" s="76">
        <v>0</v>
      </c>
      <c r="D128" s="76">
        <v>0</v>
      </c>
      <c r="E128" s="76">
        <v>0</v>
      </c>
      <c r="F128" s="76">
        <v>0</v>
      </c>
      <c r="G128" s="76">
        <v>0</v>
      </c>
    </row>
    <row r="129" spans="1:7" x14ac:dyDescent="0.25">
      <c r="A129" s="87" t="s">
        <v>355</v>
      </c>
      <c r="B129" s="76">
        <v>110000</v>
      </c>
      <c r="C129" s="76">
        <v>135000</v>
      </c>
      <c r="D129" s="76">
        <v>245000</v>
      </c>
      <c r="E129" s="76">
        <v>30160</v>
      </c>
      <c r="F129" s="76">
        <v>0</v>
      </c>
      <c r="G129" s="76">
        <v>214840</v>
      </c>
    </row>
    <row r="130" spans="1:7" x14ac:dyDescent="0.25">
      <c r="A130" s="87" t="s">
        <v>356</v>
      </c>
      <c r="B130" s="76">
        <v>0</v>
      </c>
      <c r="C130" s="76">
        <v>0</v>
      </c>
      <c r="D130" s="76">
        <v>0</v>
      </c>
      <c r="E130" s="76">
        <v>0</v>
      </c>
      <c r="F130" s="76">
        <v>0</v>
      </c>
      <c r="G130" s="76">
        <v>0</v>
      </c>
    </row>
    <row r="131" spans="1:7" x14ac:dyDescent="0.25">
      <c r="A131" s="87" t="s">
        <v>357</v>
      </c>
      <c r="B131" s="76">
        <v>0</v>
      </c>
      <c r="C131" s="76">
        <v>0</v>
      </c>
      <c r="D131" s="76">
        <v>0</v>
      </c>
      <c r="E131" s="76">
        <v>0</v>
      </c>
      <c r="F131" s="76">
        <v>0</v>
      </c>
      <c r="G131" s="76">
        <v>0</v>
      </c>
    </row>
    <row r="132" spans="1:7" x14ac:dyDescent="0.25">
      <c r="A132" s="87" t="s">
        <v>358</v>
      </c>
      <c r="B132" s="76">
        <v>0</v>
      </c>
      <c r="C132" s="76">
        <v>0</v>
      </c>
      <c r="D132" s="76">
        <v>0</v>
      </c>
      <c r="E132" s="76">
        <v>0</v>
      </c>
      <c r="F132" s="76">
        <v>0</v>
      </c>
      <c r="G132" s="76">
        <v>0</v>
      </c>
    </row>
    <row r="133" spans="1:7" x14ac:dyDescent="0.25">
      <c r="A133" s="86" t="s">
        <v>359</v>
      </c>
      <c r="B133" s="85">
        <v>156534266</v>
      </c>
      <c r="C133" s="85">
        <v>-1253776.01</v>
      </c>
      <c r="D133" s="85">
        <v>155280489.99000001</v>
      </c>
      <c r="E133" s="85">
        <v>1951589.39</v>
      </c>
      <c r="F133" s="85">
        <v>1951589.39</v>
      </c>
      <c r="G133" s="85">
        <v>153328900.59999999</v>
      </c>
    </row>
    <row r="134" spans="1:7" x14ac:dyDescent="0.25">
      <c r="A134" s="87" t="s">
        <v>360</v>
      </c>
      <c r="B134" s="76">
        <v>156534266</v>
      </c>
      <c r="C134" s="76">
        <v>-1253776.01</v>
      </c>
      <c r="D134" s="76">
        <v>155280489.99000001</v>
      </c>
      <c r="E134" s="76">
        <v>1951589.39</v>
      </c>
      <c r="F134" s="76">
        <v>1951589.39</v>
      </c>
      <c r="G134" s="76">
        <v>153328900.59999999</v>
      </c>
    </row>
    <row r="135" spans="1:7" x14ac:dyDescent="0.25">
      <c r="A135" s="87" t="s">
        <v>361</v>
      </c>
      <c r="B135" s="76">
        <v>0</v>
      </c>
      <c r="C135" s="76">
        <v>0</v>
      </c>
      <c r="D135" s="76">
        <v>0</v>
      </c>
      <c r="E135" s="76">
        <v>0</v>
      </c>
      <c r="F135" s="76">
        <v>0</v>
      </c>
      <c r="G135" s="76">
        <v>0</v>
      </c>
    </row>
    <row r="136" spans="1:7" x14ac:dyDescent="0.25">
      <c r="A136" s="87" t="s">
        <v>362</v>
      </c>
      <c r="B136" s="76">
        <v>0</v>
      </c>
      <c r="C136" s="76">
        <v>0</v>
      </c>
      <c r="D136" s="76">
        <v>0</v>
      </c>
      <c r="E136" s="76">
        <v>0</v>
      </c>
      <c r="F136" s="76">
        <v>0</v>
      </c>
      <c r="G136" s="76">
        <v>0</v>
      </c>
    </row>
    <row r="137" spans="1:7" x14ac:dyDescent="0.25">
      <c r="A137" s="86" t="s">
        <v>363</v>
      </c>
      <c r="B137" s="85">
        <v>0</v>
      </c>
      <c r="C137" s="85">
        <v>0</v>
      </c>
      <c r="D137" s="85">
        <v>0</v>
      </c>
      <c r="E137" s="85">
        <v>0</v>
      </c>
      <c r="F137" s="85">
        <v>0</v>
      </c>
      <c r="G137" s="85">
        <v>0</v>
      </c>
    </row>
    <row r="138" spans="1:7" x14ac:dyDescent="0.25">
      <c r="A138" s="87" t="s">
        <v>364</v>
      </c>
      <c r="B138" s="76">
        <v>0</v>
      </c>
      <c r="C138" s="76">
        <v>0</v>
      </c>
      <c r="D138" s="76">
        <v>0</v>
      </c>
      <c r="E138" s="76">
        <v>0</v>
      </c>
      <c r="F138" s="76">
        <v>0</v>
      </c>
      <c r="G138" s="76">
        <v>0</v>
      </c>
    </row>
    <row r="139" spans="1:7" x14ac:dyDescent="0.25">
      <c r="A139" s="87" t="s">
        <v>365</v>
      </c>
      <c r="B139" s="76">
        <v>0</v>
      </c>
      <c r="C139" s="76">
        <v>0</v>
      </c>
      <c r="D139" s="76">
        <v>0</v>
      </c>
      <c r="E139" s="76">
        <v>0</v>
      </c>
      <c r="F139" s="76">
        <v>0</v>
      </c>
      <c r="G139" s="76">
        <v>0</v>
      </c>
    </row>
    <row r="140" spans="1:7" x14ac:dyDescent="0.25">
      <c r="A140" s="87" t="s">
        <v>366</v>
      </c>
      <c r="B140" s="76">
        <v>0</v>
      </c>
      <c r="C140" s="76">
        <v>0</v>
      </c>
      <c r="D140" s="76">
        <v>0</v>
      </c>
      <c r="E140" s="76">
        <v>0</v>
      </c>
      <c r="F140" s="76">
        <v>0</v>
      </c>
      <c r="G140" s="76">
        <v>0</v>
      </c>
    </row>
    <row r="141" spans="1:7" x14ac:dyDescent="0.25">
      <c r="A141" s="87" t="s">
        <v>367</v>
      </c>
      <c r="B141" s="76">
        <v>0</v>
      </c>
      <c r="C141" s="76">
        <v>0</v>
      </c>
      <c r="D141" s="76">
        <v>0</v>
      </c>
      <c r="E141" s="76">
        <v>0</v>
      </c>
      <c r="F141" s="76">
        <v>0</v>
      </c>
      <c r="G141" s="76">
        <v>0</v>
      </c>
    </row>
    <row r="142" spans="1:7" x14ac:dyDescent="0.25">
      <c r="A142" s="87" t="s">
        <v>368</v>
      </c>
      <c r="B142" s="76">
        <v>0</v>
      </c>
      <c r="C142" s="76">
        <v>0</v>
      </c>
      <c r="D142" s="76">
        <v>0</v>
      </c>
      <c r="E142" s="76">
        <v>0</v>
      </c>
      <c r="F142" s="76">
        <v>0</v>
      </c>
      <c r="G142" s="76">
        <v>0</v>
      </c>
    </row>
    <row r="143" spans="1:7" x14ac:dyDescent="0.25">
      <c r="A143" s="87" t="s">
        <v>369</v>
      </c>
      <c r="B143" s="76">
        <v>0</v>
      </c>
      <c r="C143" s="76">
        <v>0</v>
      </c>
      <c r="D143" s="76">
        <v>0</v>
      </c>
      <c r="E143" s="76">
        <v>0</v>
      </c>
      <c r="F143" s="76">
        <v>0</v>
      </c>
      <c r="G143" s="76">
        <v>0</v>
      </c>
    </row>
    <row r="144" spans="1:7" x14ac:dyDescent="0.25">
      <c r="A144" s="87" t="s">
        <v>370</v>
      </c>
      <c r="B144" s="76">
        <v>0</v>
      </c>
      <c r="C144" s="76">
        <v>0</v>
      </c>
      <c r="D144" s="76">
        <v>0</v>
      </c>
      <c r="E144" s="76">
        <v>0</v>
      </c>
      <c r="F144" s="76">
        <v>0</v>
      </c>
      <c r="G144" s="76">
        <v>0</v>
      </c>
    </row>
    <row r="145" spans="1:7" x14ac:dyDescent="0.25">
      <c r="A145" s="87" t="s">
        <v>371</v>
      </c>
      <c r="B145" s="76">
        <v>0</v>
      </c>
      <c r="C145" s="76">
        <v>0</v>
      </c>
      <c r="D145" s="76">
        <v>0</v>
      </c>
      <c r="E145" s="76">
        <v>0</v>
      </c>
      <c r="F145" s="76">
        <v>0</v>
      </c>
      <c r="G145" s="76">
        <v>0</v>
      </c>
    </row>
    <row r="146" spans="1:7" x14ac:dyDescent="0.25">
      <c r="A146" s="86" t="s">
        <v>372</v>
      </c>
      <c r="B146" s="85">
        <v>0</v>
      </c>
      <c r="C146" s="85">
        <v>1055369.79</v>
      </c>
      <c r="D146" s="85">
        <v>1055369.79</v>
      </c>
      <c r="E146" s="85">
        <v>1036839.27</v>
      </c>
      <c r="F146" s="85">
        <v>1036839.27</v>
      </c>
      <c r="G146" s="85">
        <v>18530.52</v>
      </c>
    </row>
    <row r="147" spans="1:7" x14ac:dyDescent="0.25">
      <c r="A147" s="87" t="s">
        <v>373</v>
      </c>
      <c r="B147" s="76">
        <v>0</v>
      </c>
      <c r="C147" s="76">
        <v>0</v>
      </c>
      <c r="D147" s="76">
        <v>0</v>
      </c>
      <c r="E147" s="76">
        <v>0</v>
      </c>
      <c r="F147" s="76">
        <v>0</v>
      </c>
      <c r="G147" s="76">
        <v>0</v>
      </c>
    </row>
    <row r="148" spans="1:7" x14ac:dyDescent="0.25">
      <c r="A148" s="87" t="s">
        <v>374</v>
      </c>
      <c r="B148" s="76">
        <v>0</v>
      </c>
      <c r="C148" s="76">
        <v>0</v>
      </c>
      <c r="D148" s="76">
        <v>0</v>
      </c>
      <c r="E148" s="76">
        <v>0</v>
      </c>
      <c r="F148" s="76">
        <v>0</v>
      </c>
      <c r="G148" s="76">
        <v>0</v>
      </c>
    </row>
    <row r="149" spans="1:7" x14ac:dyDescent="0.25">
      <c r="A149" s="87" t="s">
        <v>375</v>
      </c>
      <c r="B149" s="76">
        <v>0</v>
      </c>
      <c r="C149" s="76">
        <v>1055369.79</v>
      </c>
      <c r="D149" s="76">
        <v>1055369.79</v>
      </c>
      <c r="E149" s="76">
        <v>1036839.27</v>
      </c>
      <c r="F149" s="76">
        <v>1036839.27</v>
      </c>
      <c r="G149" s="76">
        <v>18530.52</v>
      </c>
    </row>
    <row r="150" spans="1:7" x14ac:dyDescent="0.25">
      <c r="A150" s="86" t="s">
        <v>376</v>
      </c>
      <c r="B150" s="85">
        <v>2607142.84</v>
      </c>
      <c r="C150" s="85">
        <v>87257</v>
      </c>
      <c r="D150" s="85">
        <v>2694399.84</v>
      </c>
      <c r="E150" s="85">
        <v>1288651.8600000001</v>
      </c>
      <c r="F150" s="85">
        <v>1288651.8600000001</v>
      </c>
      <c r="G150" s="85">
        <v>1405747.98</v>
      </c>
    </row>
    <row r="151" spans="1:7" x14ac:dyDescent="0.25">
      <c r="A151" s="87" t="s">
        <v>377</v>
      </c>
      <c r="B151" s="76">
        <v>1607142.84</v>
      </c>
      <c r="C151" s="76">
        <v>0</v>
      </c>
      <c r="D151" s="76">
        <v>1607142.84</v>
      </c>
      <c r="E151" s="76">
        <v>803571.42</v>
      </c>
      <c r="F151" s="76">
        <v>803571.42</v>
      </c>
      <c r="G151" s="76">
        <v>803571.42</v>
      </c>
    </row>
    <row r="152" spans="1:7" x14ac:dyDescent="0.25">
      <c r="A152" s="87" t="s">
        <v>378</v>
      </c>
      <c r="B152" s="76">
        <v>1000000</v>
      </c>
      <c r="C152" s="76">
        <v>87257</v>
      </c>
      <c r="D152" s="76">
        <v>1087257</v>
      </c>
      <c r="E152" s="76">
        <v>485080.44</v>
      </c>
      <c r="F152" s="76">
        <v>485080.44</v>
      </c>
      <c r="G152" s="76">
        <v>602176.56000000006</v>
      </c>
    </row>
    <row r="153" spans="1:7" x14ac:dyDescent="0.25">
      <c r="A153" s="87" t="s">
        <v>379</v>
      </c>
      <c r="B153" s="76">
        <v>0</v>
      </c>
      <c r="C153" s="76">
        <v>0</v>
      </c>
      <c r="D153" s="76">
        <v>0</v>
      </c>
      <c r="E153" s="76">
        <v>0</v>
      </c>
      <c r="F153" s="76">
        <v>0</v>
      </c>
      <c r="G153" s="76">
        <v>0</v>
      </c>
    </row>
    <row r="154" spans="1:7" x14ac:dyDescent="0.25">
      <c r="A154" s="89" t="s">
        <v>380</v>
      </c>
      <c r="B154" s="76">
        <v>0</v>
      </c>
      <c r="C154" s="76">
        <v>0</v>
      </c>
      <c r="D154" s="76">
        <v>0</v>
      </c>
      <c r="E154" s="76">
        <v>0</v>
      </c>
      <c r="F154" s="76">
        <v>0</v>
      </c>
      <c r="G154" s="76">
        <v>0</v>
      </c>
    </row>
    <row r="155" spans="1:7" x14ac:dyDescent="0.25">
      <c r="A155" s="87" t="s">
        <v>381</v>
      </c>
      <c r="B155" s="76">
        <v>0</v>
      </c>
      <c r="C155" s="76">
        <v>0</v>
      </c>
      <c r="D155" s="76">
        <v>0</v>
      </c>
      <c r="E155" s="76">
        <v>0</v>
      </c>
      <c r="F155" s="76">
        <v>0</v>
      </c>
      <c r="G155" s="76">
        <v>0</v>
      </c>
    </row>
    <row r="156" spans="1:7" x14ac:dyDescent="0.25">
      <c r="A156" s="87" t="s">
        <v>382</v>
      </c>
      <c r="B156" s="76">
        <v>0</v>
      </c>
      <c r="C156" s="76">
        <v>0</v>
      </c>
      <c r="D156" s="76">
        <v>0</v>
      </c>
      <c r="E156" s="76">
        <v>0</v>
      </c>
      <c r="F156" s="76">
        <v>0</v>
      </c>
      <c r="G156" s="76">
        <v>0</v>
      </c>
    </row>
    <row r="157" spans="1:7" x14ac:dyDescent="0.25">
      <c r="A157" s="87" t="s">
        <v>383</v>
      </c>
      <c r="B157" s="76">
        <v>0</v>
      </c>
      <c r="C157" s="76">
        <v>0</v>
      </c>
      <c r="D157" s="76">
        <v>0</v>
      </c>
      <c r="E157" s="76">
        <v>0</v>
      </c>
      <c r="F157" s="76">
        <v>0</v>
      </c>
      <c r="G157" s="76">
        <v>0</v>
      </c>
    </row>
    <row r="158" spans="1:7" x14ac:dyDescent="0.25">
      <c r="A158" s="90"/>
      <c r="B158" s="91"/>
      <c r="C158" s="91"/>
      <c r="D158" s="91"/>
      <c r="E158" s="91"/>
      <c r="F158" s="91"/>
      <c r="G158" s="91"/>
    </row>
    <row r="159" spans="1:7" x14ac:dyDescent="0.25">
      <c r="A159" s="30" t="s">
        <v>385</v>
      </c>
      <c r="B159" s="92">
        <f t="shared" ref="B159:G159" si="0">B9+B84</f>
        <v>525000000</v>
      </c>
      <c r="C159" s="92">
        <f t="shared" si="0"/>
        <v>136441807.63</v>
      </c>
      <c r="D159" s="92">
        <f t="shared" si="0"/>
        <v>661441807.63</v>
      </c>
      <c r="E159" s="92">
        <f t="shared" si="0"/>
        <v>161178714.93000001</v>
      </c>
      <c r="F159" s="92">
        <f t="shared" si="0"/>
        <v>157610797.44</v>
      </c>
      <c r="G159" s="92">
        <f t="shared" si="0"/>
        <v>500263092.70000005</v>
      </c>
    </row>
    <row r="160" spans="1:7" x14ac:dyDescent="0.25">
      <c r="A160" s="56"/>
      <c r="B160" s="55"/>
      <c r="C160" s="55"/>
      <c r="D160" s="55"/>
      <c r="E160" s="55"/>
      <c r="F160" s="55"/>
      <c r="G160" s="55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83:F83 B158:F159" unlockedFormula="1"/>
    <ignoredError sqref="G83 G158:G159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7"/>
  <sheetViews>
    <sheetView showGridLines="0" topLeftCell="A22" zoomScale="78" zoomScaleNormal="70" workbookViewId="0">
      <selection activeCell="E69" sqref="E69"/>
    </sheetView>
  </sheetViews>
  <sheetFormatPr baseColWidth="10" defaultColWidth="11" defaultRowHeight="15" x14ac:dyDescent="0.25"/>
  <cols>
    <col min="1" max="1" width="68.14062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6" t="s">
        <v>386</v>
      </c>
      <c r="B1" s="177"/>
      <c r="C1" s="177"/>
      <c r="D1" s="177"/>
      <c r="E1" s="177"/>
      <c r="F1" s="177"/>
      <c r="G1" s="178"/>
    </row>
    <row r="2" spans="1:7" ht="15" customHeight="1" x14ac:dyDescent="0.25">
      <c r="A2" s="113" t="str">
        <f>'Formato 1'!A2</f>
        <v>Municipio de Valle de Santiago, Gto.</v>
      </c>
      <c r="B2" s="114"/>
      <c r="C2" s="114"/>
      <c r="D2" s="114"/>
      <c r="E2" s="114"/>
      <c r="F2" s="114"/>
      <c r="G2" s="115"/>
    </row>
    <row r="3" spans="1:7" ht="15" customHeight="1" x14ac:dyDescent="0.25">
      <c r="A3" s="116" t="s">
        <v>302</v>
      </c>
      <c r="B3" s="117"/>
      <c r="C3" s="117"/>
      <c r="D3" s="117"/>
      <c r="E3" s="117"/>
      <c r="F3" s="117"/>
      <c r="G3" s="118"/>
    </row>
    <row r="4" spans="1:7" ht="15" customHeight="1" x14ac:dyDescent="0.25">
      <c r="A4" s="116" t="s">
        <v>387</v>
      </c>
      <c r="B4" s="117"/>
      <c r="C4" s="117"/>
      <c r="D4" s="117"/>
      <c r="E4" s="117"/>
      <c r="F4" s="117"/>
      <c r="G4" s="118"/>
    </row>
    <row r="5" spans="1:7" ht="15" customHeight="1" x14ac:dyDescent="0.25">
      <c r="A5" s="116" t="str">
        <f>'Formato 3'!A4</f>
        <v>Del 1 de Enero al 30 de junio de 2023 (b)</v>
      </c>
      <c r="B5" s="117"/>
      <c r="C5" s="117"/>
      <c r="D5" s="117"/>
      <c r="E5" s="117"/>
      <c r="F5" s="117"/>
      <c r="G5" s="118"/>
    </row>
    <row r="6" spans="1:7" ht="41.45" customHeight="1" x14ac:dyDescent="0.25">
      <c r="A6" s="119" t="s">
        <v>2</v>
      </c>
      <c r="B6" s="120"/>
      <c r="C6" s="120"/>
      <c r="D6" s="120"/>
      <c r="E6" s="120"/>
      <c r="F6" s="120"/>
      <c r="G6" s="121"/>
    </row>
    <row r="7" spans="1:7" ht="15" customHeight="1" x14ac:dyDescent="0.25">
      <c r="A7" s="171" t="s">
        <v>6</v>
      </c>
      <c r="B7" s="173" t="s">
        <v>304</v>
      </c>
      <c r="C7" s="173"/>
      <c r="D7" s="173"/>
      <c r="E7" s="173"/>
      <c r="F7" s="173"/>
      <c r="G7" s="175" t="s">
        <v>305</v>
      </c>
    </row>
    <row r="8" spans="1:7" ht="30" x14ac:dyDescent="0.25">
      <c r="A8" s="172"/>
      <c r="B8" s="26" t="s">
        <v>306</v>
      </c>
      <c r="C8" s="7" t="s">
        <v>236</v>
      </c>
      <c r="D8" s="26" t="s">
        <v>237</v>
      </c>
      <c r="E8" s="26" t="s">
        <v>192</v>
      </c>
      <c r="F8" s="26" t="s">
        <v>209</v>
      </c>
      <c r="G8" s="174"/>
    </row>
    <row r="9" spans="1:7" ht="15.75" customHeight="1" x14ac:dyDescent="0.25">
      <c r="A9" s="27" t="s">
        <v>388</v>
      </c>
      <c r="B9" s="31">
        <v>252300000</v>
      </c>
      <c r="C9" s="31">
        <v>100890581.95</v>
      </c>
      <c r="D9" s="31">
        <v>353190581.94999999</v>
      </c>
      <c r="E9" s="31">
        <v>112013221.08</v>
      </c>
      <c r="F9" s="31">
        <v>109090888.94</v>
      </c>
      <c r="G9" s="31">
        <v>241177360.87</v>
      </c>
    </row>
    <row r="10" spans="1:7" x14ac:dyDescent="0.25">
      <c r="A10" s="64" t="s">
        <v>559</v>
      </c>
      <c r="B10" s="76">
        <v>4582592</v>
      </c>
      <c r="C10" s="76">
        <v>0</v>
      </c>
      <c r="D10" s="76">
        <v>4582592</v>
      </c>
      <c r="E10" s="76">
        <v>1578445.27</v>
      </c>
      <c r="F10" s="76">
        <v>1569174.18</v>
      </c>
      <c r="G10" s="76">
        <v>3004146.73</v>
      </c>
    </row>
    <row r="11" spans="1:7" s="162" customFormat="1" x14ac:dyDescent="0.25">
      <c r="A11" s="64" t="s">
        <v>560</v>
      </c>
      <c r="B11" s="76">
        <v>1763894</v>
      </c>
      <c r="C11" s="76">
        <v>0</v>
      </c>
      <c r="D11" s="76">
        <v>1763894</v>
      </c>
      <c r="E11" s="76">
        <v>628019.11</v>
      </c>
      <c r="F11" s="76">
        <v>615626.91</v>
      </c>
      <c r="G11" s="76">
        <v>1135874.8899999999</v>
      </c>
    </row>
    <row r="12" spans="1:7" s="162" customFormat="1" x14ac:dyDescent="0.25">
      <c r="A12" s="64" t="s">
        <v>561</v>
      </c>
      <c r="B12" s="76">
        <v>10997463</v>
      </c>
      <c r="C12" s="76">
        <v>0</v>
      </c>
      <c r="D12" s="76">
        <v>10997463</v>
      </c>
      <c r="E12" s="76">
        <v>5164501.49</v>
      </c>
      <c r="F12" s="76">
        <v>5116368.29</v>
      </c>
      <c r="G12" s="76">
        <v>5832961.5099999998</v>
      </c>
    </row>
    <row r="13" spans="1:7" s="162" customFormat="1" x14ac:dyDescent="0.25">
      <c r="A13" s="64" t="s">
        <v>562</v>
      </c>
      <c r="B13" s="76">
        <v>2310870</v>
      </c>
      <c r="C13" s="76">
        <v>0</v>
      </c>
      <c r="D13" s="76">
        <v>2310870</v>
      </c>
      <c r="E13" s="76">
        <v>944155.7</v>
      </c>
      <c r="F13" s="76">
        <v>944155.7</v>
      </c>
      <c r="G13" s="76">
        <v>1366714.3</v>
      </c>
    </row>
    <row r="14" spans="1:7" s="162" customFormat="1" x14ac:dyDescent="0.25">
      <c r="A14" s="64" t="s">
        <v>563</v>
      </c>
      <c r="B14" s="76">
        <v>3822822</v>
      </c>
      <c r="C14" s="76">
        <v>7000</v>
      </c>
      <c r="D14" s="76">
        <v>3829822</v>
      </c>
      <c r="E14" s="76">
        <v>1413856.8</v>
      </c>
      <c r="F14" s="76">
        <v>1402023.9</v>
      </c>
      <c r="G14" s="76">
        <v>2415965.2000000002</v>
      </c>
    </row>
    <row r="15" spans="1:7" s="162" customFormat="1" x14ac:dyDescent="0.25">
      <c r="A15" s="64" t="s">
        <v>564</v>
      </c>
      <c r="B15" s="76">
        <v>2264311</v>
      </c>
      <c r="C15" s="76">
        <v>0</v>
      </c>
      <c r="D15" s="76">
        <v>2264311</v>
      </c>
      <c r="E15" s="76">
        <v>763186.78</v>
      </c>
      <c r="F15" s="76">
        <v>763186.78</v>
      </c>
      <c r="G15" s="76">
        <v>1501124.22</v>
      </c>
    </row>
    <row r="16" spans="1:7" s="162" customFormat="1" x14ac:dyDescent="0.25">
      <c r="A16" s="64" t="s">
        <v>565</v>
      </c>
      <c r="B16" s="76">
        <v>622502</v>
      </c>
      <c r="C16" s="76">
        <v>10000</v>
      </c>
      <c r="D16" s="76">
        <v>632502</v>
      </c>
      <c r="E16" s="76">
        <v>209102.07999999999</v>
      </c>
      <c r="F16" s="76">
        <v>209102.07999999999</v>
      </c>
      <c r="G16" s="76">
        <v>423399.92</v>
      </c>
    </row>
    <row r="17" spans="1:7" s="162" customFormat="1" x14ac:dyDescent="0.25">
      <c r="A17" s="64" t="s">
        <v>566</v>
      </c>
      <c r="B17" s="76">
        <v>304319</v>
      </c>
      <c r="C17" s="76">
        <v>0</v>
      </c>
      <c r="D17" s="76">
        <v>304319</v>
      </c>
      <c r="E17" s="76">
        <v>127521.03</v>
      </c>
      <c r="F17" s="76">
        <v>127521.03</v>
      </c>
      <c r="G17" s="76">
        <v>176797.97</v>
      </c>
    </row>
    <row r="18" spans="1:7" s="162" customFormat="1" x14ac:dyDescent="0.25">
      <c r="A18" s="64" t="s">
        <v>567</v>
      </c>
      <c r="B18" s="76">
        <v>29397749</v>
      </c>
      <c r="C18" s="76">
        <v>-8392935.8000000007</v>
      </c>
      <c r="D18" s="76">
        <v>21004813.199999999</v>
      </c>
      <c r="E18" s="76">
        <v>4024110.11</v>
      </c>
      <c r="F18" s="76">
        <v>3995834.11</v>
      </c>
      <c r="G18" s="76">
        <v>16980703.09</v>
      </c>
    </row>
    <row r="19" spans="1:7" s="162" customFormat="1" x14ac:dyDescent="0.25">
      <c r="A19" s="64" t="s">
        <v>568</v>
      </c>
      <c r="B19" s="76">
        <v>2050420</v>
      </c>
      <c r="C19" s="76">
        <v>-300000</v>
      </c>
      <c r="D19" s="76">
        <v>1750420</v>
      </c>
      <c r="E19" s="76">
        <v>599848.92000000004</v>
      </c>
      <c r="F19" s="76">
        <v>599848.92000000004</v>
      </c>
      <c r="G19" s="76">
        <v>1150571.08</v>
      </c>
    </row>
    <row r="20" spans="1:7" s="162" customFormat="1" x14ac:dyDescent="0.25">
      <c r="A20" s="64" t="s">
        <v>569</v>
      </c>
      <c r="B20" s="76">
        <v>2335687</v>
      </c>
      <c r="C20" s="76">
        <v>0</v>
      </c>
      <c r="D20" s="76">
        <v>2335687</v>
      </c>
      <c r="E20" s="76">
        <v>740913</v>
      </c>
      <c r="F20" s="76">
        <v>740913</v>
      </c>
      <c r="G20" s="76">
        <v>1594774</v>
      </c>
    </row>
    <row r="21" spans="1:7" s="162" customFormat="1" x14ac:dyDescent="0.25">
      <c r="A21" s="64" t="s">
        <v>570</v>
      </c>
      <c r="B21" s="76">
        <v>7748463</v>
      </c>
      <c r="C21" s="76">
        <v>48861443.75</v>
      </c>
      <c r="D21" s="76">
        <v>56609906.75</v>
      </c>
      <c r="E21" s="76">
        <v>5299760.88</v>
      </c>
      <c r="F21" s="76">
        <v>5281700.88</v>
      </c>
      <c r="G21" s="76">
        <v>51310145.869999997</v>
      </c>
    </row>
    <row r="22" spans="1:7" s="162" customFormat="1" x14ac:dyDescent="0.25">
      <c r="A22" s="64" t="s">
        <v>571</v>
      </c>
      <c r="B22" s="76">
        <v>1781701</v>
      </c>
      <c r="C22" s="76">
        <v>178000</v>
      </c>
      <c r="D22" s="76">
        <v>1959701</v>
      </c>
      <c r="E22" s="76">
        <v>756089</v>
      </c>
      <c r="F22" s="76">
        <v>742775</v>
      </c>
      <c r="G22" s="76">
        <v>1203612</v>
      </c>
    </row>
    <row r="23" spans="1:7" s="162" customFormat="1" x14ac:dyDescent="0.25">
      <c r="A23" s="64" t="s">
        <v>572</v>
      </c>
      <c r="B23" s="76">
        <v>24936701</v>
      </c>
      <c r="C23" s="76">
        <v>450000</v>
      </c>
      <c r="D23" s="76">
        <v>25386701</v>
      </c>
      <c r="E23" s="76">
        <v>8943214.0299999993</v>
      </c>
      <c r="F23" s="76">
        <v>8943214.0299999993</v>
      </c>
      <c r="G23" s="76">
        <v>16443486.970000001</v>
      </c>
    </row>
    <row r="24" spans="1:7" s="162" customFormat="1" x14ac:dyDescent="0.25">
      <c r="A24" s="64" t="s">
        <v>573</v>
      </c>
      <c r="B24" s="76">
        <v>11314559</v>
      </c>
      <c r="C24" s="76">
        <v>10673716</v>
      </c>
      <c r="D24" s="76">
        <v>21988275</v>
      </c>
      <c r="E24" s="76">
        <v>16498154.41</v>
      </c>
      <c r="F24" s="76">
        <v>16498154.41</v>
      </c>
      <c r="G24" s="76">
        <v>5490120.5899999999</v>
      </c>
    </row>
    <row r="25" spans="1:7" s="162" customFormat="1" x14ac:dyDescent="0.25">
      <c r="A25" s="64" t="s">
        <v>574</v>
      </c>
      <c r="B25" s="76">
        <v>4594286</v>
      </c>
      <c r="C25" s="76">
        <v>120000</v>
      </c>
      <c r="D25" s="76">
        <v>4714286</v>
      </c>
      <c r="E25" s="76">
        <v>1865763.69</v>
      </c>
      <c r="F25" s="76">
        <v>1865763.69</v>
      </c>
      <c r="G25" s="76">
        <v>2848522.31</v>
      </c>
    </row>
    <row r="26" spans="1:7" s="162" customFormat="1" x14ac:dyDescent="0.25">
      <c r="A26" s="64" t="s">
        <v>575</v>
      </c>
      <c r="B26" s="76">
        <v>4241745</v>
      </c>
      <c r="C26" s="76">
        <v>90000</v>
      </c>
      <c r="D26" s="76">
        <v>4331745</v>
      </c>
      <c r="E26" s="76">
        <v>1794551.61</v>
      </c>
      <c r="F26" s="76">
        <v>1754515.02</v>
      </c>
      <c r="G26" s="76">
        <v>2537193.39</v>
      </c>
    </row>
    <row r="27" spans="1:7" s="162" customFormat="1" x14ac:dyDescent="0.25">
      <c r="A27" s="64" t="s">
        <v>576</v>
      </c>
      <c r="B27" s="76">
        <v>2624463</v>
      </c>
      <c r="C27" s="76">
        <v>150000</v>
      </c>
      <c r="D27" s="76">
        <v>2774463</v>
      </c>
      <c r="E27" s="76">
        <v>1072753.44</v>
      </c>
      <c r="F27" s="76">
        <v>1072711.75</v>
      </c>
      <c r="G27" s="76">
        <v>1701709.56</v>
      </c>
    </row>
    <row r="28" spans="1:7" s="162" customFormat="1" x14ac:dyDescent="0.25">
      <c r="A28" s="64" t="s">
        <v>577</v>
      </c>
      <c r="B28" s="76">
        <v>3832873</v>
      </c>
      <c r="C28" s="76">
        <v>1239000</v>
      </c>
      <c r="D28" s="76">
        <v>5071873</v>
      </c>
      <c r="E28" s="76">
        <v>995194.15</v>
      </c>
      <c r="F28" s="76">
        <v>995194.15</v>
      </c>
      <c r="G28" s="76">
        <v>4076678.85</v>
      </c>
    </row>
    <row r="29" spans="1:7" s="162" customFormat="1" x14ac:dyDescent="0.25">
      <c r="A29" s="64" t="s">
        <v>578</v>
      </c>
      <c r="B29" s="76">
        <v>6458955</v>
      </c>
      <c r="C29" s="76">
        <v>5205000</v>
      </c>
      <c r="D29" s="76">
        <v>11663955</v>
      </c>
      <c r="E29" s="76">
        <v>2728946.36</v>
      </c>
      <c r="F29" s="76">
        <v>2728946.36</v>
      </c>
      <c r="G29" s="76">
        <v>8935008.6400000006</v>
      </c>
    </row>
    <row r="30" spans="1:7" s="162" customFormat="1" x14ac:dyDescent="0.25">
      <c r="A30" s="64" t="s">
        <v>579</v>
      </c>
      <c r="B30" s="76">
        <v>1145669</v>
      </c>
      <c r="C30" s="76">
        <v>22800000</v>
      </c>
      <c r="D30" s="76">
        <v>23945669</v>
      </c>
      <c r="E30" s="76">
        <v>372652.9</v>
      </c>
      <c r="F30" s="76">
        <v>372652.9</v>
      </c>
      <c r="G30" s="76">
        <v>23573016.100000001</v>
      </c>
    </row>
    <row r="31" spans="1:7" s="162" customFormat="1" x14ac:dyDescent="0.25">
      <c r="A31" s="64" t="s">
        <v>580</v>
      </c>
      <c r="B31" s="76">
        <v>853379</v>
      </c>
      <c r="C31" s="76">
        <v>150000</v>
      </c>
      <c r="D31" s="76">
        <v>1003379</v>
      </c>
      <c r="E31" s="76">
        <v>360170.93</v>
      </c>
      <c r="F31" s="76">
        <v>360170.93</v>
      </c>
      <c r="G31" s="76">
        <v>643208.06999999995</v>
      </c>
    </row>
    <row r="32" spans="1:7" s="162" customFormat="1" x14ac:dyDescent="0.25">
      <c r="A32" s="64" t="s">
        <v>581</v>
      </c>
      <c r="B32" s="76">
        <v>1007413</v>
      </c>
      <c r="C32" s="76">
        <v>0</v>
      </c>
      <c r="D32" s="76">
        <v>1007413</v>
      </c>
      <c r="E32" s="76">
        <v>112301</v>
      </c>
      <c r="F32" s="76">
        <v>112301</v>
      </c>
      <c r="G32" s="76">
        <v>895112</v>
      </c>
    </row>
    <row r="33" spans="1:7" s="162" customFormat="1" x14ac:dyDescent="0.25">
      <c r="A33" s="64" t="s">
        <v>582</v>
      </c>
      <c r="B33" s="76">
        <v>2375806</v>
      </c>
      <c r="C33" s="76">
        <v>873000</v>
      </c>
      <c r="D33" s="76">
        <v>3248806</v>
      </c>
      <c r="E33" s="76">
        <v>951076.41</v>
      </c>
      <c r="F33" s="76">
        <v>947076.41</v>
      </c>
      <c r="G33" s="76">
        <v>2297729.59</v>
      </c>
    </row>
    <row r="34" spans="1:7" s="162" customFormat="1" x14ac:dyDescent="0.25">
      <c r="A34" s="64" t="s">
        <v>583</v>
      </c>
      <c r="B34" s="76">
        <v>245569</v>
      </c>
      <c r="C34" s="76">
        <v>0</v>
      </c>
      <c r="D34" s="76">
        <v>245569</v>
      </c>
      <c r="E34" s="76">
        <v>67642.429999999993</v>
      </c>
      <c r="F34" s="76">
        <v>67642.429999999993</v>
      </c>
      <c r="G34" s="76">
        <v>177926.57</v>
      </c>
    </row>
    <row r="35" spans="1:7" s="162" customFormat="1" x14ac:dyDescent="0.25">
      <c r="A35" s="64" t="s">
        <v>584</v>
      </c>
      <c r="B35" s="76">
        <v>13421071.33</v>
      </c>
      <c r="C35" s="76">
        <v>1312200</v>
      </c>
      <c r="D35" s="76">
        <v>14733271.33</v>
      </c>
      <c r="E35" s="76">
        <v>6123271.5199999996</v>
      </c>
      <c r="F35" s="76">
        <v>4680959.5199999996</v>
      </c>
      <c r="G35" s="76">
        <v>8609999.8100000005</v>
      </c>
    </row>
    <row r="36" spans="1:7" s="162" customFormat="1" x14ac:dyDescent="0.25">
      <c r="A36" s="64" t="s">
        <v>585</v>
      </c>
      <c r="B36" s="76">
        <v>30789427.670000002</v>
      </c>
      <c r="C36" s="76">
        <v>3500000</v>
      </c>
      <c r="D36" s="76">
        <v>34289427.670000002</v>
      </c>
      <c r="E36" s="76">
        <v>14286438.619999999</v>
      </c>
      <c r="F36" s="76">
        <v>13013570.34</v>
      </c>
      <c r="G36" s="76">
        <v>20002989.050000001</v>
      </c>
    </row>
    <row r="37" spans="1:7" s="162" customFormat="1" x14ac:dyDescent="0.25">
      <c r="A37" s="64" t="s">
        <v>586</v>
      </c>
      <c r="B37" s="76">
        <v>1461260</v>
      </c>
      <c r="C37" s="76">
        <v>25000</v>
      </c>
      <c r="D37" s="76">
        <v>1486260</v>
      </c>
      <c r="E37" s="76">
        <v>601233.6</v>
      </c>
      <c r="F37" s="76">
        <v>601233.6</v>
      </c>
      <c r="G37" s="76">
        <v>885026.4</v>
      </c>
    </row>
    <row r="38" spans="1:7" s="162" customFormat="1" x14ac:dyDescent="0.25">
      <c r="A38" s="64" t="s">
        <v>587</v>
      </c>
      <c r="B38" s="76">
        <v>2994116</v>
      </c>
      <c r="C38" s="76">
        <v>235000</v>
      </c>
      <c r="D38" s="76">
        <v>3229116</v>
      </c>
      <c r="E38" s="76">
        <v>1304527.47</v>
      </c>
      <c r="F38" s="76">
        <v>1304527.47</v>
      </c>
      <c r="G38" s="76">
        <v>1924588.53</v>
      </c>
    </row>
    <row r="39" spans="1:7" s="162" customFormat="1" x14ac:dyDescent="0.25">
      <c r="A39" s="64" t="s">
        <v>588</v>
      </c>
      <c r="B39" s="76">
        <v>657451</v>
      </c>
      <c r="C39" s="76">
        <v>0</v>
      </c>
      <c r="D39" s="76">
        <v>657451</v>
      </c>
      <c r="E39" s="76">
        <v>211627.45</v>
      </c>
      <c r="F39" s="76">
        <v>211627.45</v>
      </c>
      <c r="G39" s="76">
        <v>445823.55</v>
      </c>
    </row>
    <row r="40" spans="1:7" s="162" customFormat="1" x14ac:dyDescent="0.25">
      <c r="A40" s="64" t="s">
        <v>589</v>
      </c>
      <c r="B40" s="76">
        <v>12445484</v>
      </c>
      <c r="C40" s="76">
        <v>2000000</v>
      </c>
      <c r="D40" s="76">
        <v>14445484</v>
      </c>
      <c r="E40" s="76">
        <v>4208848.1399999997</v>
      </c>
      <c r="F40" s="76">
        <v>4187298.15</v>
      </c>
      <c r="G40" s="76">
        <v>10236635.859999999</v>
      </c>
    </row>
    <row r="41" spans="1:7" s="162" customFormat="1" x14ac:dyDescent="0.25">
      <c r="A41" s="64" t="s">
        <v>590</v>
      </c>
      <c r="B41" s="76">
        <v>3883525</v>
      </c>
      <c r="C41" s="76">
        <v>0</v>
      </c>
      <c r="D41" s="76">
        <v>3883525</v>
      </c>
      <c r="E41" s="76">
        <v>851665.54</v>
      </c>
      <c r="F41" s="76">
        <v>851665.54</v>
      </c>
      <c r="G41" s="76">
        <v>3031859.46</v>
      </c>
    </row>
    <row r="42" spans="1:7" s="162" customFormat="1" x14ac:dyDescent="0.25">
      <c r="A42" s="64" t="s">
        <v>591</v>
      </c>
      <c r="B42" s="76">
        <v>2743524</v>
      </c>
      <c r="C42" s="76">
        <v>191000</v>
      </c>
      <c r="D42" s="76">
        <v>2934524</v>
      </c>
      <c r="E42" s="76">
        <v>1137069.8500000001</v>
      </c>
      <c r="F42" s="76">
        <v>1137069.8500000001</v>
      </c>
      <c r="G42" s="76">
        <v>1797454.15</v>
      </c>
    </row>
    <row r="43" spans="1:7" s="162" customFormat="1" x14ac:dyDescent="0.25">
      <c r="A43" s="64" t="s">
        <v>592</v>
      </c>
      <c r="B43" s="76">
        <v>2659324</v>
      </c>
      <c r="C43" s="76">
        <v>850000</v>
      </c>
      <c r="D43" s="76">
        <v>3509324</v>
      </c>
      <c r="E43" s="76">
        <v>691450.97</v>
      </c>
      <c r="F43" s="76">
        <v>691450.97</v>
      </c>
      <c r="G43" s="76">
        <v>2817873.03</v>
      </c>
    </row>
    <row r="44" spans="1:7" s="162" customFormat="1" x14ac:dyDescent="0.25">
      <c r="A44" s="64" t="s">
        <v>593</v>
      </c>
      <c r="B44" s="76">
        <v>6373856</v>
      </c>
      <c r="C44" s="76">
        <v>3175000</v>
      </c>
      <c r="D44" s="76">
        <v>9548856</v>
      </c>
      <c r="E44" s="76">
        <v>6413480.5300000003</v>
      </c>
      <c r="F44" s="76">
        <v>6413480.5300000003</v>
      </c>
      <c r="G44" s="76">
        <v>3135375.47</v>
      </c>
    </row>
    <row r="45" spans="1:7" s="162" customFormat="1" x14ac:dyDescent="0.25">
      <c r="A45" s="64" t="s">
        <v>594</v>
      </c>
      <c r="B45" s="76">
        <v>8700753</v>
      </c>
      <c r="C45" s="76">
        <v>873000</v>
      </c>
      <c r="D45" s="76">
        <v>9573753</v>
      </c>
      <c r="E45" s="76">
        <v>1936073.42</v>
      </c>
      <c r="F45" s="76">
        <v>1936073.42</v>
      </c>
      <c r="G45" s="76">
        <v>7637679.5800000001</v>
      </c>
    </row>
    <row r="46" spans="1:7" s="162" customFormat="1" x14ac:dyDescent="0.25">
      <c r="A46" s="64" t="s">
        <v>595</v>
      </c>
      <c r="B46" s="76">
        <v>2086718</v>
      </c>
      <c r="C46" s="76">
        <v>30000</v>
      </c>
      <c r="D46" s="76">
        <v>2116718</v>
      </c>
      <c r="E46" s="76">
        <v>911717.5</v>
      </c>
      <c r="F46" s="76">
        <v>911717.5</v>
      </c>
      <c r="G46" s="76">
        <v>1205000.5</v>
      </c>
    </row>
    <row r="47" spans="1:7" s="162" customFormat="1" x14ac:dyDescent="0.25">
      <c r="A47" s="64" t="s">
        <v>596</v>
      </c>
      <c r="B47" s="76">
        <v>3499519</v>
      </c>
      <c r="C47" s="76">
        <v>400000</v>
      </c>
      <c r="D47" s="76">
        <v>3899519</v>
      </c>
      <c r="E47" s="76">
        <v>1595867.57</v>
      </c>
      <c r="F47" s="76">
        <v>1595775.71</v>
      </c>
      <c r="G47" s="76">
        <v>2303651.4300000002</v>
      </c>
    </row>
    <row r="48" spans="1:7" s="162" customFormat="1" x14ac:dyDescent="0.25">
      <c r="A48" s="64" t="s">
        <v>597</v>
      </c>
      <c r="B48" s="76">
        <v>1220727</v>
      </c>
      <c r="C48" s="76">
        <v>550000</v>
      </c>
      <c r="D48" s="76">
        <v>1770727</v>
      </c>
      <c r="E48" s="76">
        <v>480054.08</v>
      </c>
      <c r="F48" s="76">
        <v>479943.72</v>
      </c>
      <c r="G48" s="76">
        <v>1290672.92</v>
      </c>
    </row>
    <row r="49" spans="1:7" x14ac:dyDescent="0.25">
      <c r="A49" s="64" t="s">
        <v>598</v>
      </c>
      <c r="B49" s="76">
        <v>1885469</v>
      </c>
      <c r="C49" s="76">
        <v>268000</v>
      </c>
      <c r="D49" s="76">
        <v>2153469</v>
      </c>
      <c r="E49" s="76">
        <v>484094.26</v>
      </c>
      <c r="F49" s="76">
        <v>484052.28</v>
      </c>
      <c r="G49" s="76">
        <v>1669374.74</v>
      </c>
    </row>
    <row r="50" spans="1:7" x14ac:dyDescent="0.25">
      <c r="A50" s="64" t="s">
        <v>599</v>
      </c>
      <c r="B50" s="76">
        <v>908372</v>
      </c>
      <c r="C50" s="76">
        <v>517000</v>
      </c>
      <c r="D50" s="76">
        <v>1425372</v>
      </c>
      <c r="E50" s="76">
        <v>626011.79</v>
      </c>
      <c r="F50" s="76">
        <v>626011.79</v>
      </c>
      <c r="G50" s="76">
        <v>799360.21</v>
      </c>
    </row>
    <row r="51" spans="1:7" x14ac:dyDescent="0.25">
      <c r="A51" s="64" t="s">
        <v>600</v>
      </c>
      <c r="B51" s="76">
        <v>888338</v>
      </c>
      <c r="C51" s="76">
        <v>0</v>
      </c>
      <c r="D51" s="76">
        <v>888338</v>
      </c>
      <c r="E51" s="76">
        <v>301627</v>
      </c>
      <c r="F51" s="76">
        <v>301627</v>
      </c>
      <c r="G51" s="76">
        <v>586711</v>
      </c>
    </row>
    <row r="52" spans="1:7" x14ac:dyDescent="0.25">
      <c r="A52" s="64" t="s">
        <v>601</v>
      </c>
      <c r="B52" s="76">
        <v>5244916</v>
      </c>
      <c r="C52" s="76">
        <v>0</v>
      </c>
      <c r="D52" s="76">
        <v>5244916</v>
      </c>
      <c r="E52" s="76">
        <v>2239603.2200000002</v>
      </c>
      <c r="F52" s="76">
        <v>2239603.2200000002</v>
      </c>
      <c r="G52" s="76">
        <v>3005312.78</v>
      </c>
    </row>
    <row r="53" spans="1:7" x14ac:dyDescent="0.25">
      <c r="A53" s="64" t="s">
        <v>602</v>
      </c>
      <c r="B53" s="76">
        <v>14202338</v>
      </c>
      <c r="C53" s="76">
        <v>800000</v>
      </c>
      <c r="D53" s="76">
        <v>15002338</v>
      </c>
      <c r="E53" s="76">
        <v>7901169.0199999996</v>
      </c>
      <c r="F53" s="76">
        <v>7901169.0199999996</v>
      </c>
      <c r="G53" s="76">
        <v>7101168.9800000004</v>
      </c>
    </row>
    <row r="54" spans="1:7" x14ac:dyDescent="0.25">
      <c r="A54" s="64" t="s">
        <v>603</v>
      </c>
      <c r="B54" s="76">
        <v>2619600</v>
      </c>
      <c r="C54" s="76">
        <v>450158</v>
      </c>
      <c r="D54" s="76">
        <v>3069758</v>
      </c>
      <c r="E54" s="76">
        <v>1695458</v>
      </c>
      <c r="F54" s="76">
        <v>1695458</v>
      </c>
      <c r="G54" s="76">
        <v>1374300</v>
      </c>
    </row>
    <row r="55" spans="1:7" x14ac:dyDescent="0.25">
      <c r="A55" s="64" t="s">
        <v>604</v>
      </c>
      <c r="B55" s="76">
        <v>0</v>
      </c>
      <c r="C55" s="76">
        <v>3600000</v>
      </c>
      <c r="D55" s="76">
        <v>3600000</v>
      </c>
      <c r="E55" s="76">
        <v>0</v>
      </c>
      <c r="F55" s="76">
        <v>0</v>
      </c>
      <c r="G55" s="76">
        <v>3600000</v>
      </c>
    </row>
    <row r="56" spans="1:7" x14ac:dyDescent="0.25">
      <c r="A56" s="32" t="s">
        <v>153</v>
      </c>
      <c r="B56" s="50"/>
      <c r="C56" s="50"/>
      <c r="D56" s="50"/>
      <c r="E56" s="50"/>
      <c r="F56" s="50"/>
      <c r="G56" s="50"/>
    </row>
    <row r="57" spans="1:7" x14ac:dyDescent="0.25">
      <c r="A57" s="3" t="s">
        <v>389</v>
      </c>
      <c r="B57" s="4">
        <v>272700000</v>
      </c>
      <c r="C57" s="4">
        <v>35551225.68</v>
      </c>
      <c r="D57" s="4">
        <v>308251225.68000001</v>
      </c>
      <c r="E57" s="4">
        <v>49165493.850000001</v>
      </c>
      <c r="F57" s="4">
        <v>48519908.5</v>
      </c>
      <c r="G57" s="4">
        <v>259085731.83000001</v>
      </c>
    </row>
    <row r="58" spans="1:7" x14ac:dyDescent="0.25">
      <c r="A58" s="64" t="s">
        <v>567</v>
      </c>
      <c r="B58" s="76">
        <v>11466408.84</v>
      </c>
      <c r="C58" s="76">
        <v>2827991</v>
      </c>
      <c r="D58" s="76">
        <v>14294399.84</v>
      </c>
      <c r="E58" s="76">
        <v>2090917.85</v>
      </c>
      <c r="F58" s="76">
        <v>2090917.85</v>
      </c>
      <c r="G58" s="76">
        <v>12203481.99</v>
      </c>
    </row>
    <row r="59" spans="1:7" s="162" customFormat="1" x14ac:dyDescent="0.25">
      <c r="A59" s="64" t="s">
        <v>570</v>
      </c>
      <c r="B59" s="76">
        <v>151450000</v>
      </c>
      <c r="C59" s="76">
        <v>-2470745.84</v>
      </c>
      <c r="D59" s="76">
        <v>148979254.16</v>
      </c>
      <c r="E59" s="76">
        <v>3170644.53</v>
      </c>
      <c r="F59" s="76">
        <v>3170644.53</v>
      </c>
      <c r="G59" s="76">
        <v>145808609.63</v>
      </c>
    </row>
    <row r="60" spans="1:7" s="162" customFormat="1" x14ac:dyDescent="0.25">
      <c r="A60" s="64" t="s">
        <v>572</v>
      </c>
      <c r="B60" s="76">
        <v>27600000</v>
      </c>
      <c r="C60" s="76">
        <v>0</v>
      </c>
      <c r="D60" s="76">
        <v>27600000</v>
      </c>
      <c r="E60" s="76">
        <v>11500000</v>
      </c>
      <c r="F60" s="76">
        <v>11500000</v>
      </c>
      <c r="G60" s="76">
        <v>16100000</v>
      </c>
    </row>
    <row r="61" spans="1:7" s="162" customFormat="1" x14ac:dyDescent="0.25">
      <c r="A61" s="64" t="s">
        <v>578</v>
      </c>
      <c r="B61" s="76">
        <v>5250000</v>
      </c>
      <c r="C61" s="76">
        <v>8874744.5199999996</v>
      </c>
      <c r="D61" s="76">
        <v>14124744.52</v>
      </c>
      <c r="E61" s="76">
        <v>0</v>
      </c>
      <c r="F61" s="76">
        <v>0</v>
      </c>
      <c r="G61" s="76">
        <v>14124744.52</v>
      </c>
    </row>
    <row r="62" spans="1:7" s="162" customFormat="1" x14ac:dyDescent="0.25">
      <c r="A62" s="64" t="s">
        <v>579</v>
      </c>
      <c r="B62" s="76">
        <v>0</v>
      </c>
      <c r="C62" s="76">
        <v>9450000</v>
      </c>
      <c r="D62" s="76">
        <v>9450000</v>
      </c>
      <c r="E62" s="76">
        <v>0</v>
      </c>
      <c r="F62" s="76">
        <v>0</v>
      </c>
      <c r="G62" s="76">
        <v>9450000</v>
      </c>
    </row>
    <row r="63" spans="1:7" s="162" customFormat="1" x14ac:dyDescent="0.25">
      <c r="A63" s="64" t="s">
        <v>605</v>
      </c>
      <c r="B63" s="76">
        <v>44395261</v>
      </c>
      <c r="C63" s="76">
        <v>2491016</v>
      </c>
      <c r="D63" s="76">
        <v>46886277</v>
      </c>
      <c r="E63" s="76">
        <v>16675439.710000001</v>
      </c>
      <c r="F63" s="76">
        <v>16064525.32</v>
      </c>
      <c r="G63" s="76">
        <v>30210837.289999999</v>
      </c>
    </row>
    <row r="64" spans="1:7" s="162" customFormat="1" x14ac:dyDescent="0.25">
      <c r="A64" s="64" t="s">
        <v>606</v>
      </c>
      <c r="B64" s="76">
        <v>8451731</v>
      </c>
      <c r="C64" s="76">
        <v>1124000</v>
      </c>
      <c r="D64" s="76">
        <v>9575731</v>
      </c>
      <c r="E64" s="76">
        <v>3333666.33</v>
      </c>
      <c r="F64" s="76">
        <v>3333325.47</v>
      </c>
      <c r="G64" s="76">
        <v>6242064.6699999999</v>
      </c>
    </row>
    <row r="65" spans="1:7" s="162" customFormat="1" x14ac:dyDescent="0.25">
      <c r="A65" s="64" t="s">
        <v>607</v>
      </c>
      <c r="B65" s="76">
        <v>2842329</v>
      </c>
      <c r="C65" s="76">
        <v>91000</v>
      </c>
      <c r="D65" s="76">
        <v>2933329</v>
      </c>
      <c r="E65" s="76">
        <v>1062416.6299999999</v>
      </c>
      <c r="F65" s="76">
        <v>1062416.6299999999</v>
      </c>
      <c r="G65" s="76">
        <v>1870912.37</v>
      </c>
    </row>
    <row r="66" spans="1:7" s="162" customFormat="1" x14ac:dyDescent="0.25">
      <c r="A66" s="64" t="s">
        <v>608</v>
      </c>
      <c r="B66" s="76">
        <v>1326661</v>
      </c>
      <c r="C66" s="76">
        <v>35000</v>
      </c>
      <c r="D66" s="76">
        <v>1361661</v>
      </c>
      <c r="E66" s="76">
        <v>526516.94999999995</v>
      </c>
      <c r="F66" s="76">
        <v>526516.94999999995</v>
      </c>
      <c r="G66" s="76">
        <v>835144.05</v>
      </c>
    </row>
    <row r="67" spans="1:7" s="162" customFormat="1" x14ac:dyDescent="0.25">
      <c r="A67" s="64" t="s">
        <v>609</v>
      </c>
      <c r="B67" s="76">
        <v>426911</v>
      </c>
      <c r="C67" s="76">
        <v>0</v>
      </c>
      <c r="D67" s="76">
        <v>426911</v>
      </c>
      <c r="E67" s="76">
        <v>159593.4</v>
      </c>
      <c r="F67" s="76">
        <v>159593.4</v>
      </c>
      <c r="G67" s="76">
        <v>267317.59999999998</v>
      </c>
    </row>
    <row r="68" spans="1:7" x14ac:dyDescent="0.25">
      <c r="A68" s="64" t="s">
        <v>582</v>
      </c>
      <c r="B68" s="76">
        <v>0</v>
      </c>
      <c r="C68" s="76">
        <v>608000</v>
      </c>
      <c r="D68" s="76">
        <v>608000</v>
      </c>
      <c r="E68" s="76">
        <v>0</v>
      </c>
      <c r="F68" s="76">
        <v>0</v>
      </c>
      <c r="G68" s="76">
        <v>608000</v>
      </c>
    </row>
    <row r="69" spans="1:7" x14ac:dyDescent="0.25">
      <c r="A69" s="64" t="s">
        <v>584</v>
      </c>
      <c r="B69" s="76">
        <v>15340698.16</v>
      </c>
      <c r="C69" s="76">
        <v>6100000</v>
      </c>
      <c r="D69" s="76">
        <v>21440698.16</v>
      </c>
      <c r="E69" s="76">
        <v>8060158.3600000003</v>
      </c>
      <c r="F69" s="76">
        <v>8060158.3600000003</v>
      </c>
      <c r="G69" s="76">
        <v>13380539.800000001</v>
      </c>
    </row>
    <row r="70" spans="1:7" x14ac:dyDescent="0.25">
      <c r="A70" s="64" t="s">
        <v>585</v>
      </c>
      <c r="B70" s="76">
        <v>4150000</v>
      </c>
      <c r="C70" s="76">
        <v>5300000</v>
      </c>
      <c r="D70" s="76">
        <v>9450000</v>
      </c>
      <c r="E70" s="76">
        <v>2498920.09</v>
      </c>
      <c r="F70" s="76">
        <v>2464589.9900000002</v>
      </c>
      <c r="G70" s="76">
        <v>6951079.9100000001</v>
      </c>
    </row>
    <row r="71" spans="1:7" x14ac:dyDescent="0.25">
      <c r="A71" s="64" t="s">
        <v>593</v>
      </c>
      <c r="B71" s="76">
        <v>0</v>
      </c>
      <c r="C71" s="76">
        <v>733000</v>
      </c>
      <c r="D71" s="76">
        <v>733000</v>
      </c>
      <c r="E71" s="76">
        <v>0</v>
      </c>
      <c r="F71" s="76">
        <v>0</v>
      </c>
      <c r="G71" s="76">
        <v>733000</v>
      </c>
    </row>
    <row r="72" spans="1:7" x14ac:dyDescent="0.25">
      <c r="A72" s="64" t="s">
        <v>598</v>
      </c>
      <c r="B72" s="76">
        <v>0</v>
      </c>
      <c r="C72" s="76">
        <v>200000</v>
      </c>
      <c r="D72" s="76">
        <v>200000</v>
      </c>
      <c r="E72" s="76">
        <v>0</v>
      </c>
      <c r="F72" s="76">
        <v>0</v>
      </c>
      <c r="G72" s="76">
        <v>200000</v>
      </c>
    </row>
    <row r="73" spans="1:7" x14ac:dyDescent="0.25">
      <c r="A73" s="64" t="s">
        <v>599</v>
      </c>
      <c r="B73" s="76">
        <v>0</v>
      </c>
      <c r="C73" s="76">
        <v>100000</v>
      </c>
      <c r="D73" s="76">
        <v>100000</v>
      </c>
      <c r="E73" s="76">
        <v>0</v>
      </c>
      <c r="F73" s="76">
        <v>0</v>
      </c>
      <c r="G73" s="76">
        <v>100000</v>
      </c>
    </row>
    <row r="74" spans="1:7" x14ac:dyDescent="0.25">
      <c r="A74" s="64" t="s">
        <v>600</v>
      </c>
      <c r="B74" s="76">
        <v>0</v>
      </c>
      <c r="C74" s="76">
        <v>87220</v>
      </c>
      <c r="D74" s="76">
        <v>87220</v>
      </c>
      <c r="E74" s="76">
        <v>87220</v>
      </c>
      <c r="F74" s="76">
        <v>87220</v>
      </c>
      <c r="G74" s="76">
        <v>0</v>
      </c>
    </row>
    <row r="75" spans="1:7" x14ac:dyDescent="0.25">
      <c r="A75" s="32" t="s">
        <v>153</v>
      </c>
      <c r="B75" s="50"/>
      <c r="C75" s="50"/>
      <c r="D75" s="50"/>
      <c r="E75" s="50"/>
      <c r="F75" s="50"/>
      <c r="G75" s="50"/>
    </row>
    <row r="76" spans="1:7" x14ac:dyDescent="0.25">
      <c r="A76" s="3" t="s">
        <v>385</v>
      </c>
      <c r="B76" s="4">
        <f>SUM(B57,B9)</f>
        <v>525000000</v>
      </c>
      <c r="C76" s="4">
        <f t="shared" ref="C76:G76" si="0">SUM(C57,C9)</f>
        <v>136441807.63</v>
      </c>
      <c r="D76" s="4">
        <f t="shared" si="0"/>
        <v>661441807.63</v>
      </c>
      <c r="E76" s="4">
        <f t="shared" si="0"/>
        <v>161178714.93000001</v>
      </c>
      <c r="F76" s="4">
        <f t="shared" si="0"/>
        <v>157610797.44</v>
      </c>
      <c r="G76" s="4">
        <f t="shared" si="0"/>
        <v>500263092.70000005</v>
      </c>
    </row>
    <row r="77" spans="1:7" x14ac:dyDescent="0.25">
      <c r="A77" s="56"/>
      <c r="B77" s="56"/>
      <c r="C77" s="56"/>
      <c r="D77" s="56"/>
      <c r="E77" s="56"/>
      <c r="F77" s="56"/>
      <c r="G77" s="5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56:G57 B9:G9 B75:G76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76:G76 B56:G56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opLeftCell="A52" zoomScale="90" zoomScaleNormal="90" workbookViewId="0">
      <selection activeCell="F66" sqref="F6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2" t="s">
        <v>390</v>
      </c>
      <c r="B1" s="183"/>
      <c r="C1" s="183"/>
      <c r="D1" s="183"/>
      <c r="E1" s="183"/>
      <c r="F1" s="183"/>
      <c r="G1" s="183"/>
    </row>
    <row r="2" spans="1:7" x14ac:dyDescent="0.25">
      <c r="A2" s="113" t="str">
        <f>'Formato 1'!A2</f>
        <v>Municipio de Valle de Santiago, Gto.</v>
      </c>
      <c r="B2" s="114"/>
      <c r="C2" s="114"/>
      <c r="D2" s="114"/>
      <c r="E2" s="114"/>
      <c r="F2" s="114"/>
      <c r="G2" s="115"/>
    </row>
    <row r="3" spans="1:7" x14ac:dyDescent="0.25">
      <c r="A3" s="116" t="s">
        <v>391</v>
      </c>
      <c r="B3" s="117"/>
      <c r="C3" s="117"/>
      <c r="D3" s="117"/>
      <c r="E3" s="117"/>
      <c r="F3" s="117"/>
      <c r="G3" s="118"/>
    </row>
    <row r="4" spans="1:7" x14ac:dyDescent="0.25">
      <c r="A4" s="116" t="s">
        <v>392</v>
      </c>
      <c r="B4" s="117"/>
      <c r="C4" s="117"/>
      <c r="D4" s="117"/>
      <c r="E4" s="117"/>
      <c r="F4" s="117"/>
      <c r="G4" s="118"/>
    </row>
    <row r="5" spans="1:7" x14ac:dyDescent="0.25">
      <c r="A5" s="116" t="str">
        <f>'Formato 3'!A4</f>
        <v>Del 1 de Enero al 30 de junio de 2023 (b)</v>
      </c>
      <c r="B5" s="117"/>
      <c r="C5" s="117"/>
      <c r="D5" s="117"/>
      <c r="E5" s="117"/>
      <c r="F5" s="117"/>
      <c r="G5" s="118"/>
    </row>
    <row r="6" spans="1:7" ht="41.45" customHeight="1" x14ac:dyDescent="0.25">
      <c r="A6" s="119" t="s">
        <v>2</v>
      </c>
      <c r="B6" s="120"/>
      <c r="C6" s="120"/>
      <c r="D6" s="120"/>
      <c r="E6" s="120"/>
      <c r="F6" s="120"/>
      <c r="G6" s="121"/>
    </row>
    <row r="7" spans="1:7" ht="15.75" customHeight="1" x14ac:dyDescent="0.25">
      <c r="A7" s="171" t="s">
        <v>6</v>
      </c>
      <c r="B7" s="179" t="s">
        <v>304</v>
      </c>
      <c r="C7" s="180"/>
      <c r="D7" s="180"/>
      <c r="E7" s="180"/>
      <c r="F7" s="181"/>
      <c r="G7" s="175" t="s">
        <v>393</v>
      </c>
    </row>
    <row r="8" spans="1:7" ht="30" x14ac:dyDescent="0.25">
      <c r="A8" s="172"/>
      <c r="B8" s="26" t="s">
        <v>306</v>
      </c>
      <c r="C8" s="7" t="s">
        <v>394</v>
      </c>
      <c r="D8" s="26" t="s">
        <v>308</v>
      </c>
      <c r="E8" s="26" t="s">
        <v>192</v>
      </c>
      <c r="F8" s="33" t="s">
        <v>209</v>
      </c>
      <c r="G8" s="174"/>
    </row>
    <row r="9" spans="1:7" ht="16.5" customHeight="1" x14ac:dyDescent="0.25">
      <c r="A9" s="27" t="s">
        <v>395</v>
      </c>
      <c r="B9" s="31">
        <v>252300000</v>
      </c>
      <c r="C9" s="31">
        <v>100890581.95</v>
      </c>
      <c r="D9" s="31">
        <v>353190581.94999999</v>
      </c>
      <c r="E9" s="31">
        <v>112013221.08</v>
      </c>
      <c r="F9" s="31">
        <v>109090888.94</v>
      </c>
      <c r="G9" s="31">
        <v>241177360.87</v>
      </c>
    </row>
    <row r="10" spans="1:7" ht="15" customHeight="1" x14ac:dyDescent="0.25">
      <c r="A10" s="59" t="s">
        <v>396</v>
      </c>
      <c r="B10" s="48">
        <v>115409770</v>
      </c>
      <c r="C10" s="48">
        <v>-3419735.8</v>
      </c>
      <c r="D10" s="48">
        <v>111990034.2</v>
      </c>
      <c r="E10" s="48">
        <v>40135913.340000004</v>
      </c>
      <c r="F10" s="48">
        <v>37307660.579999998</v>
      </c>
      <c r="G10" s="48">
        <v>71854120.859999999</v>
      </c>
    </row>
    <row r="11" spans="1:7" x14ac:dyDescent="0.25">
      <c r="A11" s="79" t="s">
        <v>397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</row>
    <row r="12" spans="1:7" x14ac:dyDescent="0.25">
      <c r="A12" s="79" t="s">
        <v>398</v>
      </c>
      <c r="B12" s="48">
        <v>868071</v>
      </c>
      <c r="C12" s="48">
        <v>10000</v>
      </c>
      <c r="D12" s="48">
        <v>878071</v>
      </c>
      <c r="E12" s="48">
        <v>276744.51</v>
      </c>
      <c r="F12" s="48">
        <v>276744.51</v>
      </c>
      <c r="G12" s="48">
        <v>601326.49</v>
      </c>
    </row>
    <row r="13" spans="1:7" x14ac:dyDescent="0.25">
      <c r="A13" s="79" t="s">
        <v>399</v>
      </c>
      <c r="B13" s="48">
        <v>76552554</v>
      </c>
      <c r="C13" s="48">
        <v>5263200</v>
      </c>
      <c r="D13" s="48">
        <v>81815754</v>
      </c>
      <c r="E13" s="48">
        <v>33573389.409999996</v>
      </c>
      <c r="F13" s="48">
        <v>30788412.640000001</v>
      </c>
      <c r="G13" s="48">
        <v>48242364.590000004</v>
      </c>
    </row>
    <row r="14" spans="1:7" x14ac:dyDescent="0.25">
      <c r="A14" s="79" t="s">
        <v>400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</row>
    <row r="15" spans="1:7" x14ac:dyDescent="0.25">
      <c r="A15" s="79" t="s">
        <v>401</v>
      </c>
      <c r="B15" s="48">
        <v>31448169</v>
      </c>
      <c r="C15" s="48">
        <v>-8692935.8000000007</v>
      </c>
      <c r="D15" s="48">
        <v>22755233.199999999</v>
      </c>
      <c r="E15" s="48">
        <v>4623959.03</v>
      </c>
      <c r="F15" s="48">
        <v>4595683.03</v>
      </c>
      <c r="G15" s="48">
        <v>18131274.170000002</v>
      </c>
    </row>
    <row r="16" spans="1:7" x14ac:dyDescent="0.25">
      <c r="A16" s="79" t="s">
        <v>402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</row>
    <row r="17" spans="1:7" x14ac:dyDescent="0.25">
      <c r="A17" s="79" t="s">
        <v>403</v>
      </c>
      <c r="B17" s="48">
        <v>0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</row>
    <row r="18" spans="1:7" x14ac:dyDescent="0.25">
      <c r="A18" s="79" t="s">
        <v>404</v>
      </c>
      <c r="B18" s="48">
        <v>6540976</v>
      </c>
      <c r="C18" s="48">
        <v>0</v>
      </c>
      <c r="D18" s="48">
        <v>6540976</v>
      </c>
      <c r="E18" s="48">
        <v>1661820.39</v>
      </c>
      <c r="F18" s="48">
        <v>1646820.4</v>
      </c>
      <c r="G18" s="48">
        <v>4879155.6100000003</v>
      </c>
    </row>
    <row r="19" spans="1:7" x14ac:dyDescent="0.25">
      <c r="A19" s="59" t="s">
        <v>405</v>
      </c>
      <c r="B19" s="48">
        <v>106066621</v>
      </c>
      <c r="C19" s="48">
        <v>71696843.900000006</v>
      </c>
      <c r="D19" s="48">
        <v>177763464.90000001</v>
      </c>
      <c r="E19" s="48">
        <v>53389239.520000003</v>
      </c>
      <c r="F19" s="48">
        <v>53306993.039999999</v>
      </c>
      <c r="G19" s="48">
        <v>124374225.38</v>
      </c>
    </row>
    <row r="20" spans="1:7" x14ac:dyDescent="0.25">
      <c r="A20" s="79" t="s">
        <v>406</v>
      </c>
      <c r="B20" s="48">
        <v>13690365</v>
      </c>
      <c r="C20" s="48">
        <v>11546716</v>
      </c>
      <c r="D20" s="48">
        <v>25237081</v>
      </c>
      <c r="E20" s="48">
        <v>17449230.82</v>
      </c>
      <c r="F20" s="48">
        <v>17445230.82</v>
      </c>
      <c r="G20" s="48">
        <v>7787850.1799999997</v>
      </c>
    </row>
    <row r="21" spans="1:7" x14ac:dyDescent="0.25">
      <c r="A21" s="79" t="s">
        <v>407</v>
      </c>
      <c r="B21" s="48">
        <v>56219187</v>
      </c>
      <c r="C21" s="48">
        <v>48560018.009999998</v>
      </c>
      <c r="D21" s="48">
        <v>104779205.01000001</v>
      </c>
      <c r="E21" s="48">
        <v>23456273.16</v>
      </c>
      <c r="F21" s="48">
        <v>23384820.879999999</v>
      </c>
      <c r="G21" s="48">
        <v>81322931.849999994</v>
      </c>
    </row>
    <row r="22" spans="1:7" x14ac:dyDescent="0.25">
      <c r="A22" s="79" t="s">
        <v>408</v>
      </c>
      <c r="B22" s="48">
        <v>853379</v>
      </c>
      <c r="C22" s="48">
        <v>150000</v>
      </c>
      <c r="D22" s="48">
        <v>1003379</v>
      </c>
      <c r="E22" s="48">
        <v>360170.93</v>
      </c>
      <c r="F22" s="48">
        <v>360170.93</v>
      </c>
      <c r="G22" s="48">
        <v>643208.06999999995</v>
      </c>
    </row>
    <row r="23" spans="1:7" x14ac:dyDescent="0.25">
      <c r="A23" s="79" t="s">
        <v>409</v>
      </c>
      <c r="B23" s="48">
        <v>8019655</v>
      </c>
      <c r="C23" s="48">
        <v>2749109.89</v>
      </c>
      <c r="D23" s="48">
        <v>10768764.890000001</v>
      </c>
      <c r="E23" s="48">
        <v>3741171.97</v>
      </c>
      <c r="F23" s="48">
        <v>3740969.75</v>
      </c>
      <c r="G23" s="48">
        <v>7027592.9199999999</v>
      </c>
    </row>
    <row r="24" spans="1:7" x14ac:dyDescent="0.25">
      <c r="A24" s="79" t="s">
        <v>410</v>
      </c>
      <c r="B24" s="48">
        <v>9708166</v>
      </c>
      <c r="C24" s="48">
        <v>873000</v>
      </c>
      <c r="D24" s="48">
        <v>10581166</v>
      </c>
      <c r="E24" s="48">
        <v>2048374.42</v>
      </c>
      <c r="F24" s="48">
        <v>2048374.42</v>
      </c>
      <c r="G24" s="48">
        <v>8532791.5800000001</v>
      </c>
    </row>
    <row r="25" spans="1:7" x14ac:dyDescent="0.25">
      <c r="A25" s="79" t="s">
        <v>411</v>
      </c>
      <c r="B25" s="48">
        <v>17575869</v>
      </c>
      <c r="C25" s="48">
        <v>7818000</v>
      </c>
      <c r="D25" s="48">
        <v>25393869</v>
      </c>
      <c r="E25" s="48">
        <v>6334018.2199999997</v>
      </c>
      <c r="F25" s="48">
        <v>6327426.2400000002</v>
      </c>
      <c r="G25" s="48">
        <v>19059850.780000001</v>
      </c>
    </row>
    <row r="26" spans="1:7" x14ac:dyDescent="0.25">
      <c r="A26" s="79" t="s">
        <v>412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</row>
    <row r="27" spans="1:7" x14ac:dyDescent="0.25">
      <c r="A27" s="59" t="s">
        <v>413</v>
      </c>
      <c r="B27" s="48">
        <v>14001671</v>
      </c>
      <c r="C27" s="48">
        <v>27763315.850000001</v>
      </c>
      <c r="D27" s="48">
        <v>41764986.850000001</v>
      </c>
      <c r="E27" s="48">
        <v>8891441.1999999993</v>
      </c>
      <c r="F27" s="48">
        <v>8879608.3000000007</v>
      </c>
      <c r="G27" s="48">
        <v>32873545.649999999</v>
      </c>
    </row>
    <row r="28" spans="1:7" x14ac:dyDescent="0.25">
      <c r="A28" s="82" t="s">
        <v>414</v>
      </c>
      <c r="B28" s="48">
        <v>6482146</v>
      </c>
      <c r="C28" s="48">
        <v>857000</v>
      </c>
      <c r="D28" s="48">
        <v>7339146</v>
      </c>
      <c r="E28" s="48">
        <v>2105307.77</v>
      </c>
      <c r="F28" s="48">
        <v>2093474.87</v>
      </c>
      <c r="G28" s="48">
        <v>5233838.2300000004</v>
      </c>
    </row>
    <row r="29" spans="1:7" x14ac:dyDescent="0.25">
      <c r="A29" s="79" t="s">
        <v>415</v>
      </c>
      <c r="B29" s="48">
        <v>1145669</v>
      </c>
      <c r="C29" s="48">
        <v>23694501.469999999</v>
      </c>
      <c r="D29" s="48">
        <v>24840170.469999999</v>
      </c>
      <c r="E29" s="48">
        <v>372652.9</v>
      </c>
      <c r="F29" s="48">
        <v>372652.9</v>
      </c>
      <c r="G29" s="48">
        <v>24467517.57</v>
      </c>
    </row>
    <row r="30" spans="1:7" x14ac:dyDescent="0.25">
      <c r="A30" s="79" t="s">
        <v>416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</row>
    <row r="31" spans="1:7" x14ac:dyDescent="0.25">
      <c r="A31" s="79" t="s">
        <v>417</v>
      </c>
      <c r="B31" s="48">
        <v>0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</row>
    <row r="32" spans="1:7" x14ac:dyDescent="0.25">
      <c r="A32" s="79" t="s">
        <v>418</v>
      </c>
      <c r="B32" s="48">
        <v>0</v>
      </c>
      <c r="C32" s="48">
        <v>36814.379999999997</v>
      </c>
      <c r="D32" s="48">
        <v>36814.379999999997</v>
      </c>
      <c r="E32" s="48">
        <v>0</v>
      </c>
      <c r="F32" s="48">
        <v>0</v>
      </c>
      <c r="G32" s="48">
        <v>36814.379999999997</v>
      </c>
    </row>
    <row r="33" spans="1:7" ht="14.45" customHeight="1" x14ac:dyDescent="0.25">
      <c r="A33" s="79" t="s">
        <v>419</v>
      </c>
      <c r="B33" s="48">
        <v>0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</row>
    <row r="34" spans="1:7" ht="14.45" customHeight="1" x14ac:dyDescent="0.25">
      <c r="A34" s="79" t="s">
        <v>420</v>
      </c>
      <c r="B34" s="48">
        <v>6373856</v>
      </c>
      <c r="C34" s="48">
        <v>3175000</v>
      </c>
      <c r="D34" s="48">
        <v>9548856</v>
      </c>
      <c r="E34" s="48">
        <v>6413480.5300000003</v>
      </c>
      <c r="F34" s="48">
        <v>6413480.5300000003</v>
      </c>
      <c r="G34" s="48">
        <v>3135375.47</v>
      </c>
    </row>
    <row r="35" spans="1:7" ht="14.45" customHeight="1" x14ac:dyDescent="0.25">
      <c r="A35" s="79" t="s">
        <v>421</v>
      </c>
      <c r="B35" s="48">
        <v>0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</row>
    <row r="36" spans="1:7" ht="14.45" customHeight="1" x14ac:dyDescent="0.25">
      <c r="A36" s="79" t="s">
        <v>422</v>
      </c>
      <c r="B36" s="48">
        <v>0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</row>
    <row r="37" spans="1:7" ht="14.45" customHeight="1" x14ac:dyDescent="0.25">
      <c r="A37" s="60" t="s">
        <v>423</v>
      </c>
      <c r="B37" s="48">
        <v>16821938</v>
      </c>
      <c r="C37" s="48">
        <v>4850158</v>
      </c>
      <c r="D37" s="48">
        <v>21672096</v>
      </c>
      <c r="E37" s="48">
        <v>9596627.0199999996</v>
      </c>
      <c r="F37" s="48">
        <v>9596627.0199999996</v>
      </c>
      <c r="G37" s="48">
        <v>12075468.98</v>
      </c>
    </row>
    <row r="38" spans="1:7" x14ac:dyDescent="0.25">
      <c r="A38" s="82" t="s">
        <v>424</v>
      </c>
      <c r="B38" s="48">
        <v>0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</row>
    <row r="39" spans="1:7" ht="30" x14ac:dyDescent="0.25">
      <c r="A39" s="82" t="s">
        <v>425</v>
      </c>
      <c r="B39" s="48">
        <v>16821938</v>
      </c>
      <c r="C39" s="48">
        <v>4850158</v>
      </c>
      <c r="D39" s="48">
        <v>21672096</v>
      </c>
      <c r="E39" s="48">
        <v>9596627.0199999996</v>
      </c>
      <c r="F39" s="48">
        <v>9596627.0199999996</v>
      </c>
      <c r="G39" s="48">
        <v>12075468.98</v>
      </c>
    </row>
    <row r="40" spans="1:7" x14ac:dyDescent="0.25">
      <c r="A40" s="82" t="s">
        <v>426</v>
      </c>
      <c r="B40" s="48">
        <v>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</row>
    <row r="41" spans="1:7" x14ac:dyDescent="0.25">
      <c r="A41" s="82" t="s">
        <v>427</v>
      </c>
      <c r="B41" s="48">
        <v>0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</row>
    <row r="42" spans="1:7" x14ac:dyDescent="0.25">
      <c r="A42" s="82"/>
      <c r="B42" s="54"/>
      <c r="C42" s="54"/>
      <c r="D42" s="54"/>
      <c r="E42" s="54"/>
      <c r="F42" s="54"/>
      <c r="G42" s="54"/>
    </row>
    <row r="43" spans="1:7" x14ac:dyDescent="0.25">
      <c r="A43" s="3" t="s">
        <v>428</v>
      </c>
      <c r="B43" s="4">
        <v>272700000</v>
      </c>
      <c r="C43" s="4">
        <v>35551225.68</v>
      </c>
      <c r="D43" s="4">
        <v>308251225.68000001</v>
      </c>
      <c r="E43" s="4">
        <v>49165493.850000001</v>
      </c>
      <c r="F43" s="4">
        <v>48519908.5</v>
      </c>
      <c r="G43" s="4">
        <v>259085731.83000001</v>
      </c>
    </row>
    <row r="44" spans="1:7" x14ac:dyDescent="0.25">
      <c r="A44" s="59" t="s">
        <v>396</v>
      </c>
      <c r="B44" s="48">
        <v>85792857.159999996</v>
      </c>
      <c r="C44" s="48">
        <v>17968970</v>
      </c>
      <c r="D44" s="48">
        <v>103761827.16</v>
      </c>
      <c r="E44" s="48">
        <v>33206197.460000001</v>
      </c>
      <c r="F44" s="48">
        <v>32560612.109999999</v>
      </c>
      <c r="G44" s="48">
        <v>70555629.700000003</v>
      </c>
    </row>
    <row r="45" spans="1:7" x14ac:dyDescent="0.25">
      <c r="A45" s="82" t="s">
        <v>397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</row>
    <row r="46" spans="1:7" x14ac:dyDescent="0.25">
      <c r="A46" s="82" t="s">
        <v>398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</row>
    <row r="47" spans="1:7" x14ac:dyDescent="0.25">
      <c r="A47" s="82" t="s">
        <v>399</v>
      </c>
      <c r="B47" s="48">
        <v>19490698.16</v>
      </c>
      <c r="C47" s="48">
        <v>11487220</v>
      </c>
      <c r="D47" s="48">
        <v>30977918.16</v>
      </c>
      <c r="E47" s="48">
        <v>10646298.449999999</v>
      </c>
      <c r="F47" s="48">
        <v>10611968.35</v>
      </c>
      <c r="G47" s="48">
        <v>20331619.710000001</v>
      </c>
    </row>
    <row r="48" spans="1:7" x14ac:dyDescent="0.25">
      <c r="A48" s="82" t="s">
        <v>400</v>
      </c>
      <c r="B48" s="48">
        <v>0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</row>
    <row r="49" spans="1:7" x14ac:dyDescent="0.25">
      <c r="A49" s="82" t="s">
        <v>401</v>
      </c>
      <c r="B49" s="48">
        <v>8859266</v>
      </c>
      <c r="C49" s="48">
        <v>2740734</v>
      </c>
      <c r="D49" s="48">
        <v>11600000</v>
      </c>
      <c r="E49" s="48">
        <v>802265.99</v>
      </c>
      <c r="F49" s="48">
        <v>802265.99</v>
      </c>
      <c r="G49" s="48">
        <v>10797734.01</v>
      </c>
    </row>
    <row r="50" spans="1:7" x14ac:dyDescent="0.25">
      <c r="A50" s="82" t="s">
        <v>402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</row>
    <row r="51" spans="1:7" x14ac:dyDescent="0.25">
      <c r="A51" s="82" t="s">
        <v>403</v>
      </c>
      <c r="B51" s="48">
        <v>57442893</v>
      </c>
      <c r="C51" s="48">
        <v>3741016</v>
      </c>
      <c r="D51" s="48">
        <v>61183909</v>
      </c>
      <c r="E51" s="48">
        <v>21757633.02</v>
      </c>
      <c r="F51" s="48">
        <v>21146377.77</v>
      </c>
      <c r="G51" s="48">
        <v>39426275.979999997</v>
      </c>
    </row>
    <row r="52" spans="1:7" x14ac:dyDescent="0.25">
      <c r="A52" s="82" t="s">
        <v>404</v>
      </c>
      <c r="B52" s="48">
        <v>0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</row>
    <row r="53" spans="1:7" x14ac:dyDescent="0.25">
      <c r="A53" s="59" t="s">
        <v>405</v>
      </c>
      <c r="B53" s="48">
        <v>184300000</v>
      </c>
      <c r="C53" s="48">
        <v>-39022049.049999997</v>
      </c>
      <c r="D53" s="48">
        <v>145277950.94999999</v>
      </c>
      <c r="E53" s="48">
        <v>13572217.119999999</v>
      </c>
      <c r="F53" s="48">
        <v>13572217.119999999</v>
      </c>
      <c r="G53" s="48">
        <v>131705733.83</v>
      </c>
    </row>
    <row r="54" spans="1:7" x14ac:dyDescent="0.25">
      <c r="A54" s="82" t="s">
        <v>406</v>
      </c>
      <c r="B54" s="48">
        <v>0</v>
      </c>
      <c r="C54" s="48">
        <v>608000</v>
      </c>
      <c r="D54" s="48">
        <v>608000</v>
      </c>
      <c r="E54" s="48">
        <v>0</v>
      </c>
      <c r="F54" s="48">
        <v>0</v>
      </c>
      <c r="G54" s="48">
        <v>608000</v>
      </c>
    </row>
    <row r="55" spans="1:7" x14ac:dyDescent="0.25">
      <c r="A55" s="82" t="s">
        <v>407</v>
      </c>
      <c r="B55" s="48">
        <v>184300000</v>
      </c>
      <c r="C55" s="48">
        <v>-41464611.75</v>
      </c>
      <c r="D55" s="48">
        <v>142835388.25</v>
      </c>
      <c r="E55" s="48">
        <v>13572217.119999999</v>
      </c>
      <c r="F55" s="48">
        <v>13572217.119999999</v>
      </c>
      <c r="G55" s="48">
        <v>129263171.13</v>
      </c>
    </row>
    <row r="56" spans="1:7" x14ac:dyDescent="0.25">
      <c r="A56" s="82" t="s">
        <v>408</v>
      </c>
      <c r="B56" s="48">
        <v>0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</row>
    <row r="57" spans="1:7" x14ac:dyDescent="0.25">
      <c r="A57" s="83" t="s">
        <v>409</v>
      </c>
      <c r="B57" s="48">
        <v>0</v>
      </c>
      <c r="C57" s="48">
        <v>706818.18</v>
      </c>
      <c r="D57" s="48">
        <v>706818.18</v>
      </c>
      <c r="E57" s="48">
        <v>0</v>
      </c>
      <c r="F57" s="48">
        <v>0</v>
      </c>
      <c r="G57" s="48">
        <v>706818.18</v>
      </c>
    </row>
    <row r="58" spans="1:7" x14ac:dyDescent="0.25">
      <c r="A58" s="82" t="s">
        <v>410</v>
      </c>
      <c r="B58" s="48">
        <v>0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</row>
    <row r="59" spans="1:7" x14ac:dyDescent="0.25">
      <c r="A59" s="82" t="s">
        <v>411</v>
      </c>
      <c r="B59" s="48">
        <v>0</v>
      </c>
      <c r="C59" s="48">
        <v>1127744.52</v>
      </c>
      <c r="D59" s="48">
        <v>1127744.52</v>
      </c>
      <c r="E59" s="48">
        <v>0</v>
      </c>
      <c r="F59" s="48">
        <v>0</v>
      </c>
      <c r="G59" s="48">
        <v>1127744.52</v>
      </c>
    </row>
    <row r="60" spans="1:7" x14ac:dyDescent="0.25">
      <c r="A60" s="82" t="s">
        <v>412</v>
      </c>
      <c r="B60" s="48">
        <v>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</row>
    <row r="61" spans="1:7" x14ac:dyDescent="0.25">
      <c r="A61" s="59" t="s">
        <v>413</v>
      </c>
      <c r="B61" s="48">
        <v>0</v>
      </c>
      <c r="C61" s="48">
        <v>56517047.729999997</v>
      </c>
      <c r="D61" s="48">
        <v>56517047.729999997</v>
      </c>
      <c r="E61" s="48">
        <v>1098427.4099999999</v>
      </c>
      <c r="F61" s="48">
        <v>1098427.4099999999</v>
      </c>
      <c r="G61" s="48">
        <v>55418620.32</v>
      </c>
    </row>
    <row r="62" spans="1:7" x14ac:dyDescent="0.25">
      <c r="A62" s="82" t="s">
        <v>414</v>
      </c>
      <c r="B62" s="48">
        <v>0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</row>
    <row r="63" spans="1:7" x14ac:dyDescent="0.25">
      <c r="A63" s="82" t="s">
        <v>415</v>
      </c>
      <c r="B63" s="48">
        <v>0</v>
      </c>
      <c r="C63" s="48">
        <v>19077362.82</v>
      </c>
      <c r="D63" s="48">
        <v>19077362.82</v>
      </c>
      <c r="E63" s="48">
        <v>995002.93</v>
      </c>
      <c r="F63" s="48">
        <v>995002.93</v>
      </c>
      <c r="G63" s="48">
        <v>18082359.890000001</v>
      </c>
    </row>
    <row r="64" spans="1:7" x14ac:dyDescent="0.25">
      <c r="A64" s="82" t="s">
        <v>416</v>
      </c>
      <c r="B64" s="48">
        <v>0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</row>
    <row r="65" spans="1:7" x14ac:dyDescent="0.25">
      <c r="A65" s="82" t="s">
        <v>417</v>
      </c>
      <c r="B65" s="48">
        <v>0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</row>
    <row r="66" spans="1:7" x14ac:dyDescent="0.25">
      <c r="A66" s="82" t="s">
        <v>418</v>
      </c>
      <c r="B66" s="48">
        <v>0</v>
      </c>
      <c r="C66" s="48">
        <v>36706684.909999996</v>
      </c>
      <c r="D66" s="48">
        <v>36706684.909999996</v>
      </c>
      <c r="E66" s="48">
        <v>103424.48</v>
      </c>
      <c r="F66" s="48">
        <v>103424.48</v>
      </c>
      <c r="G66" s="48">
        <v>36603260.43</v>
      </c>
    </row>
    <row r="67" spans="1:7" x14ac:dyDescent="0.25">
      <c r="A67" s="82" t="s">
        <v>419</v>
      </c>
      <c r="B67" s="48">
        <v>0</v>
      </c>
      <c r="C67" s="48">
        <v>0</v>
      </c>
      <c r="D67" s="48">
        <v>0</v>
      </c>
      <c r="E67" s="48">
        <v>0</v>
      </c>
      <c r="F67" s="48">
        <v>0</v>
      </c>
      <c r="G67" s="48">
        <v>0</v>
      </c>
    </row>
    <row r="68" spans="1:7" x14ac:dyDescent="0.25">
      <c r="A68" s="82" t="s">
        <v>420</v>
      </c>
      <c r="B68" s="48">
        <v>0</v>
      </c>
      <c r="C68" s="48">
        <v>733000</v>
      </c>
      <c r="D68" s="48">
        <v>733000</v>
      </c>
      <c r="E68" s="48">
        <v>0</v>
      </c>
      <c r="F68" s="48">
        <v>0</v>
      </c>
      <c r="G68" s="48">
        <v>733000</v>
      </c>
    </row>
    <row r="69" spans="1:7" x14ac:dyDescent="0.25">
      <c r="A69" s="82" t="s">
        <v>421</v>
      </c>
      <c r="B69" s="48">
        <v>0</v>
      </c>
      <c r="C69" s="48">
        <v>0</v>
      </c>
      <c r="D69" s="48">
        <v>0</v>
      </c>
      <c r="E69" s="48">
        <v>0</v>
      </c>
      <c r="F69" s="48">
        <v>0</v>
      </c>
      <c r="G69" s="48">
        <v>0</v>
      </c>
    </row>
    <row r="70" spans="1:7" x14ac:dyDescent="0.25">
      <c r="A70" s="82" t="s">
        <v>422</v>
      </c>
      <c r="B70" s="48">
        <v>0</v>
      </c>
      <c r="C70" s="48">
        <v>0</v>
      </c>
      <c r="D70" s="48">
        <v>0</v>
      </c>
      <c r="E70" s="48">
        <v>0</v>
      </c>
      <c r="F70" s="48">
        <v>0</v>
      </c>
      <c r="G70" s="48">
        <v>0</v>
      </c>
    </row>
    <row r="71" spans="1:7" x14ac:dyDescent="0.25">
      <c r="A71" s="60" t="s">
        <v>423</v>
      </c>
      <c r="B71" s="48">
        <v>2607142.84</v>
      </c>
      <c r="C71" s="48">
        <v>87257</v>
      </c>
      <c r="D71" s="48">
        <v>2694399.84</v>
      </c>
      <c r="E71" s="48">
        <v>1288651.8600000001</v>
      </c>
      <c r="F71" s="48">
        <v>1288651.8600000001</v>
      </c>
      <c r="G71" s="48">
        <v>1405747.98</v>
      </c>
    </row>
    <row r="72" spans="1:7" x14ac:dyDescent="0.25">
      <c r="A72" s="82" t="s">
        <v>424</v>
      </c>
      <c r="B72" s="48">
        <v>2607142.84</v>
      </c>
      <c r="C72" s="48">
        <v>87257</v>
      </c>
      <c r="D72" s="48">
        <v>2694399.84</v>
      </c>
      <c r="E72" s="48">
        <v>1288651.8600000001</v>
      </c>
      <c r="F72" s="48">
        <v>1288651.8600000001</v>
      </c>
      <c r="G72" s="48">
        <v>1405747.98</v>
      </c>
    </row>
    <row r="73" spans="1:7" ht="30" x14ac:dyDescent="0.25">
      <c r="A73" s="82" t="s">
        <v>425</v>
      </c>
      <c r="B73" s="48">
        <v>0</v>
      </c>
      <c r="C73" s="48">
        <v>0</v>
      </c>
      <c r="D73" s="48">
        <v>0</v>
      </c>
      <c r="E73" s="48">
        <v>0</v>
      </c>
      <c r="F73" s="48">
        <v>0</v>
      </c>
      <c r="G73" s="48">
        <v>0</v>
      </c>
    </row>
    <row r="74" spans="1:7" x14ac:dyDescent="0.25">
      <c r="A74" s="82" t="s">
        <v>426</v>
      </c>
      <c r="B74" s="48">
        <v>0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</row>
    <row r="75" spans="1:7" x14ac:dyDescent="0.25">
      <c r="A75" s="82" t="s">
        <v>427</v>
      </c>
      <c r="B75" s="48">
        <v>0</v>
      </c>
      <c r="C75" s="48">
        <v>0</v>
      </c>
      <c r="D75" s="48">
        <v>0</v>
      </c>
      <c r="E75" s="48">
        <v>0</v>
      </c>
      <c r="F75" s="48">
        <v>0</v>
      </c>
      <c r="G75" s="48">
        <v>0</v>
      </c>
    </row>
    <row r="76" spans="1:7" x14ac:dyDescent="0.25">
      <c r="A76" s="46"/>
      <c r="B76" s="50"/>
      <c r="C76" s="50"/>
      <c r="D76" s="50"/>
      <c r="E76" s="50"/>
      <c r="F76" s="50"/>
      <c r="G76" s="50"/>
    </row>
    <row r="77" spans="1:7" x14ac:dyDescent="0.25">
      <c r="A77" s="3" t="s">
        <v>385</v>
      </c>
      <c r="B77" s="4">
        <f>B43+B9</f>
        <v>525000000</v>
      </c>
      <c r="C77" s="4">
        <f t="shared" ref="C77:G77" si="0">C43+C9</f>
        <v>136441807.63</v>
      </c>
      <c r="D77" s="4">
        <f t="shared" si="0"/>
        <v>661441807.63</v>
      </c>
      <c r="E77" s="4">
        <f t="shared" si="0"/>
        <v>161178714.93000001</v>
      </c>
      <c r="F77" s="4">
        <f t="shared" si="0"/>
        <v>157610797.44</v>
      </c>
      <c r="G77" s="4">
        <f t="shared" si="0"/>
        <v>500263092.70000005</v>
      </c>
    </row>
    <row r="78" spans="1:7" x14ac:dyDescent="0.25">
      <c r="A78" s="56"/>
      <c r="B78" s="84"/>
      <c r="C78" s="84"/>
      <c r="D78" s="84"/>
      <c r="E78" s="84"/>
      <c r="F78" s="84"/>
      <c r="G78" s="8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2:G42 B7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opLeftCell="A4" zoomScale="90" zoomScaleNormal="90" workbookViewId="0">
      <selection activeCell="B32" sqref="B3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6" t="s">
        <v>429</v>
      </c>
      <c r="B1" s="169"/>
      <c r="C1" s="169"/>
      <c r="D1" s="169"/>
      <c r="E1" s="169"/>
      <c r="F1" s="169"/>
      <c r="G1" s="170"/>
    </row>
    <row r="2" spans="1:7" x14ac:dyDescent="0.25">
      <c r="A2" s="113" t="str">
        <f>'Formato 1'!A2</f>
        <v>Municipio de Valle de Santiago, Gto.</v>
      </c>
      <c r="B2" s="114"/>
      <c r="C2" s="114"/>
      <c r="D2" s="114"/>
      <c r="E2" s="114"/>
      <c r="F2" s="114"/>
      <c r="G2" s="115"/>
    </row>
    <row r="3" spans="1:7" x14ac:dyDescent="0.25">
      <c r="A3" s="116" t="s">
        <v>302</v>
      </c>
      <c r="B3" s="117"/>
      <c r="C3" s="117"/>
      <c r="D3" s="117"/>
      <c r="E3" s="117"/>
      <c r="F3" s="117"/>
      <c r="G3" s="118"/>
    </row>
    <row r="4" spans="1:7" x14ac:dyDescent="0.25">
      <c r="A4" s="116" t="s">
        <v>430</v>
      </c>
      <c r="B4" s="117"/>
      <c r="C4" s="117"/>
      <c r="D4" s="117"/>
      <c r="E4" s="117"/>
      <c r="F4" s="117"/>
      <c r="G4" s="118"/>
    </row>
    <row r="5" spans="1:7" x14ac:dyDescent="0.25">
      <c r="A5" s="116" t="str">
        <f>'Formato 3'!A4</f>
        <v>Del 1 de Enero al 30 de junio de 2023 (b)</v>
      </c>
      <c r="B5" s="117"/>
      <c r="C5" s="117"/>
      <c r="D5" s="117"/>
      <c r="E5" s="117"/>
      <c r="F5" s="117"/>
      <c r="G5" s="118"/>
    </row>
    <row r="6" spans="1:7" ht="41.45" customHeight="1" x14ac:dyDescent="0.25">
      <c r="A6" s="119" t="s">
        <v>2</v>
      </c>
      <c r="B6" s="120"/>
      <c r="C6" s="120"/>
      <c r="D6" s="120"/>
      <c r="E6" s="120"/>
      <c r="F6" s="120"/>
      <c r="G6" s="121"/>
    </row>
    <row r="7" spans="1:7" x14ac:dyDescent="0.25">
      <c r="A7" s="171" t="s">
        <v>431</v>
      </c>
      <c r="B7" s="174" t="s">
        <v>304</v>
      </c>
      <c r="C7" s="174"/>
      <c r="D7" s="174"/>
      <c r="E7" s="174"/>
      <c r="F7" s="174"/>
      <c r="G7" s="174" t="s">
        <v>305</v>
      </c>
    </row>
    <row r="8" spans="1:7" ht="30" x14ac:dyDescent="0.25">
      <c r="A8" s="172"/>
      <c r="B8" s="7" t="s">
        <v>306</v>
      </c>
      <c r="C8" s="34" t="s">
        <v>394</v>
      </c>
      <c r="D8" s="34" t="s">
        <v>237</v>
      </c>
      <c r="E8" s="34" t="s">
        <v>192</v>
      </c>
      <c r="F8" s="34" t="s">
        <v>209</v>
      </c>
      <c r="G8" s="184"/>
    </row>
    <row r="9" spans="1:7" ht="15.75" customHeight="1" x14ac:dyDescent="0.25">
      <c r="A9" s="27" t="s">
        <v>432</v>
      </c>
      <c r="B9" s="122">
        <v>121205213</v>
      </c>
      <c r="C9" s="122">
        <v>3431750</v>
      </c>
      <c r="D9" s="122">
        <v>124636963</v>
      </c>
      <c r="E9" s="122">
        <v>51261763.759999998</v>
      </c>
      <c r="F9" s="122">
        <v>50031302.009999998</v>
      </c>
      <c r="G9" s="122">
        <v>73375199.239999995</v>
      </c>
    </row>
    <row r="10" spans="1:7" x14ac:dyDescent="0.25">
      <c r="A10" s="59" t="s">
        <v>433</v>
      </c>
      <c r="B10" s="76">
        <v>121205213</v>
      </c>
      <c r="C10" s="76">
        <v>3431750</v>
      </c>
      <c r="D10" s="76">
        <v>124636963</v>
      </c>
      <c r="E10" s="76">
        <v>51261763.759999998</v>
      </c>
      <c r="F10" s="76">
        <v>50031302.009999998</v>
      </c>
      <c r="G10" s="78">
        <v>73375199.239999995</v>
      </c>
    </row>
    <row r="11" spans="1:7" ht="15.75" customHeight="1" x14ac:dyDescent="0.25">
      <c r="A11" s="59" t="s">
        <v>434</v>
      </c>
      <c r="B11" s="78">
        <v>0</v>
      </c>
      <c r="C11" s="78">
        <v>0</v>
      </c>
      <c r="D11" s="78">
        <v>0</v>
      </c>
      <c r="E11" s="78">
        <v>0</v>
      </c>
      <c r="F11" s="78">
        <v>0</v>
      </c>
      <c r="G11" s="77">
        <v>0</v>
      </c>
    </row>
    <row r="12" spans="1:7" x14ac:dyDescent="0.25">
      <c r="A12" s="59" t="s">
        <v>435</v>
      </c>
      <c r="B12" s="78">
        <v>0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</row>
    <row r="13" spans="1:7" x14ac:dyDescent="0.25">
      <c r="A13" s="79" t="s">
        <v>436</v>
      </c>
      <c r="B13" s="78">
        <v>0</v>
      </c>
      <c r="C13" s="78">
        <v>0</v>
      </c>
      <c r="D13" s="78">
        <v>0</v>
      </c>
      <c r="E13" s="78">
        <v>0</v>
      </c>
      <c r="F13" s="78">
        <v>0</v>
      </c>
      <c r="G13" s="77">
        <v>0</v>
      </c>
    </row>
    <row r="14" spans="1:7" x14ac:dyDescent="0.25">
      <c r="A14" s="79" t="s">
        <v>437</v>
      </c>
      <c r="B14" s="78">
        <v>0</v>
      </c>
      <c r="C14" s="78">
        <v>0</v>
      </c>
      <c r="D14" s="78">
        <v>0</v>
      </c>
      <c r="E14" s="78">
        <v>0</v>
      </c>
      <c r="F14" s="78">
        <v>0</v>
      </c>
      <c r="G14" s="77">
        <v>0</v>
      </c>
    </row>
    <row r="15" spans="1:7" x14ac:dyDescent="0.25">
      <c r="A15" s="59" t="s">
        <v>438</v>
      </c>
      <c r="B15" s="78">
        <v>0</v>
      </c>
      <c r="C15" s="78">
        <v>0</v>
      </c>
      <c r="D15" s="78">
        <v>0</v>
      </c>
      <c r="E15" s="78">
        <v>0</v>
      </c>
      <c r="F15" s="78">
        <v>0</v>
      </c>
      <c r="G15" s="77">
        <v>0</v>
      </c>
    </row>
    <row r="16" spans="1:7" ht="30" x14ac:dyDescent="0.25">
      <c r="A16" s="60" t="s">
        <v>439</v>
      </c>
      <c r="B16" s="78">
        <v>0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</row>
    <row r="17" spans="1:7" x14ac:dyDescent="0.25">
      <c r="A17" s="79" t="s">
        <v>440</v>
      </c>
      <c r="B17" s="78">
        <v>0</v>
      </c>
      <c r="C17" s="78">
        <v>0</v>
      </c>
      <c r="D17" s="78">
        <v>0</v>
      </c>
      <c r="E17" s="78">
        <v>0</v>
      </c>
      <c r="F17" s="78">
        <v>0</v>
      </c>
      <c r="G17" s="77">
        <v>0</v>
      </c>
    </row>
    <row r="18" spans="1:7" x14ac:dyDescent="0.25">
      <c r="A18" s="79" t="s">
        <v>441</v>
      </c>
      <c r="B18" s="78">
        <v>0</v>
      </c>
      <c r="C18" s="78">
        <v>0</v>
      </c>
      <c r="D18" s="78">
        <v>0</v>
      </c>
      <c r="E18" s="78">
        <v>0</v>
      </c>
      <c r="F18" s="78">
        <v>0</v>
      </c>
      <c r="G18" s="77">
        <v>0</v>
      </c>
    </row>
    <row r="19" spans="1:7" x14ac:dyDescent="0.25">
      <c r="A19" s="59" t="s">
        <v>442</v>
      </c>
      <c r="B19" s="78">
        <v>0</v>
      </c>
      <c r="C19" s="78">
        <v>0</v>
      </c>
      <c r="D19" s="78">
        <v>0</v>
      </c>
      <c r="E19" s="78">
        <v>0</v>
      </c>
      <c r="F19" s="78">
        <v>0</v>
      </c>
      <c r="G19" s="77">
        <v>0</v>
      </c>
    </row>
    <row r="20" spans="1:7" x14ac:dyDescent="0.25">
      <c r="A20" s="46"/>
      <c r="B20" s="80"/>
      <c r="C20" s="80"/>
      <c r="D20" s="80"/>
      <c r="E20" s="80"/>
      <c r="F20" s="80"/>
      <c r="G20" s="80"/>
    </row>
    <row r="21" spans="1:7" x14ac:dyDescent="0.25">
      <c r="A21" s="35" t="s">
        <v>443</v>
      </c>
      <c r="B21" s="122">
        <v>59548893</v>
      </c>
      <c r="C21" s="122">
        <v>4057743</v>
      </c>
      <c r="D21" s="122">
        <v>63606636</v>
      </c>
      <c r="E21" s="122">
        <v>22728992.629999999</v>
      </c>
      <c r="F21" s="122">
        <v>22689567.280000001</v>
      </c>
      <c r="G21" s="122">
        <v>40877643.369999997</v>
      </c>
    </row>
    <row r="22" spans="1:7" x14ac:dyDescent="0.25">
      <c r="A22" s="59" t="s">
        <v>433</v>
      </c>
      <c r="B22" s="76">
        <v>59548893</v>
      </c>
      <c r="C22" s="76">
        <v>4057743</v>
      </c>
      <c r="D22" s="76">
        <v>63606636</v>
      </c>
      <c r="E22" s="76">
        <v>22728992.629999999</v>
      </c>
      <c r="F22" s="76">
        <v>22689567.280000001</v>
      </c>
      <c r="G22" s="78">
        <v>40877643.369999997</v>
      </c>
    </row>
    <row r="23" spans="1:7" x14ac:dyDescent="0.25">
      <c r="A23" s="59" t="s">
        <v>434</v>
      </c>
      <c r="B23" s="78">
        <v>0</v>
      </c>
      <c r="C23" s="78">
        <v>0</v>
      </c>
      <c r="D23" s="78">
        <v>0</v>
      </c>
      <c r="E23" s="78">
        <v>0</v>
      </c>
      <c r="F23" s="78">
        <v>0</v>
      </c>
      <c r="G23" s="77">
        <v>0</v>
      </c>
    </row>
    <row r="24" spans="1:7" x14ac:dyDescent="0.25">
      <c r="A24" s="59" t="s">
        <v>435</v>
      </c>
      <c r="B24" s="78">
        <v>0</v>
      </c>
      <c r="C24" s="78">
        <v>0</v>
      </c>
      <c r="D24" s="78">
        <v>0</v>
      </c>
      <c r="E24" s="78">
        <v>0</v>
      </c>
      <c r="F24" s="78">
        <v>0</v>
      </c>
      <c r="G24" s="77">
        <v>0</v>
      </c>
    </row>
    <row r="25" spans="1:7" x14ac:dyDescent="0.25">
      <c r="A25" s="79" t="s">
        <v>436</v>
      </c>
      <c r="B25" s="78">
        <v>0</v>
      </c>
      <c r="C25" s="78">
        <v>0</v>
      </c>
      <c r="D25" s="78">
        <v>0</v>
      </c>
      <c r="E25" s="78">
        <v>0</v>
      </c>
      <c r="F25" s="78">
        <v>0</v>
      </c>
      <c r="G25" s="77">
        <v>0</v>
      </c>
    </row>
    <row r="26" spans="1:7" x14ac:dyDescent="0.25">
      <c r="A26" s="79" t="s">
        <v>437</v>
      </c>
      <c r="B26" s="78">
        <v>0</v>
      </c>
      <c r="C26" s="78">
        <v>0</v>
      </c>
      <c r="D26" s="78">
        <v>0</v>
      </c>
      <c r="E26" s="78">
        <v>0</v>
      </c>
      <c r="F26" s="78">
        <v>0</v>
      </c>
      <c r="G26" s="77">
        <v>0</v>
      </c>
    </row>
    <row r="27" spans="1:7" x14ac:dyDescent="0.25">
      <c r="A27" s="59" t="s">
        <v>438</v>
      </c>
      <c r="B27" s="78">
        <v>0</v>
      </c>
      <c r="C27" s="78">
        <v>0</v>
      </c>
      <c r="D27" s="78">
        <v>0</v>
      </c>
      <c r="E27" s="78">
        <v>0</v>
      </c>
      <c r="F27" s="78">
        <v>0</v>
      </c>
      <c r="G27" s="77">
        <v>0</v>
      </c>
    </row>
    <row r="28" spans="1:7" ht="30" x14ac:dyDescent="0.25">
      <c r="A28" s="60" t="s">
        <v>439</v>
      </c>
      <c r="B28" s="78">
        <v>0</v>
      </c>
      <c r="C28" s="78">
        <v>0</v>
      </c>
      <c r="D28" s="78">
        <v>0</v>
      </c>
      <c r="E28" s="78">
        <v>0</v>
      </c>
      <c r="F28" s="78">
        <v>0</v>
      </c>
      <c r="G28" s="77">
        <v>0</v>
      </c>
    </row>
    <row r="29" spans="1:7" x14ac:dyDescent="0.25">
      <c r="A29" s="79" t="s">
        <v>440</v>
      </c>
      <c r="B29" s="78">
        <v>0</v>
      </c>
      <c r="C29" s="78">
        <v>0</v>
      </c>
      <c r="D29" s="78">
        <v>0</v>
      </c>
      <c r="E29" s="78">
        <v>0</v>
      </c>
      <c r="F29" s="78">
        <v>0</v>
      </c>
      <c r="G29" s="77">
        <v>0</v>
      </c>
    </row>
    <row r="30" spans="1:7" x14ac:dyDescent="0.25">
      <c r="A30" s="79" t="s">
        <v>441</v>
      </c>
      <c r="B30" s="78">
        <v>0</v>
      </c>
      <c r="C30" s="78">
        <v>0</v>
      </c>
      <c r="D30" s="78">
        <v>0</v>
      </c>
      <c r="E30" s="78">
        <v>0</v>
      </c>
      <c r="F30" s="78">
        <v>0</v>
      </c>
      <c r="G30" s="77">
        <v>0</v>
      </c>
    </row>
    <row r="31" spans="1:7" x14ac:dyDescent="0.25">
      <c r="A31" s="59" t="s">
        <v>442</v>
      </c>
      <c r="B31" s="78">
        <v>0</v>
      </c>
      <c r="C31" s="78">
        <v>0</v>
      </c>
      <c r="D31" s="78">
        <v>0</v>
      </c>
      <c r="E31" s="78">
        <v>0</v>
      </c>
      <c r="F31" s="78">
        <v>0</v>
      </c>
      <c r="G31" s="77">
        <v>0</v>
      </c>
    </row>
    <row r="32" spans="1:7" x14ac:dyDescent="0.25">
      <c r="A32" s="46"/>
      <c r="B32" s="80"/>
      <c r="C32" s="80"/>
      <c r="D32" s="80"/>
      <c r="E32" s="80"/>
      <c r="F32" s="80"/>
      <c r="G32" s="80"/>
    </row>
    <row r="33" spans="1:7" ht="14.45" customHeight="1" x14ac:dyDescent="0.25">
      <c r="A33" s="3" t="s">
        <v>444</v>
      </c>
      <c r="B33" s="122">
        <v>180754106</v>
      </c>
      <c r="C33" s="122">
        <v>7489493</v>
      </c>
      <c r="D33" s="122">
        <v>188243599</v>
      </c>
      <c r="E33" s="122">
        <v>73990756.390000001</v>
      </c>
      <c r="F33" s="122">
        <v>72720869.290000007</v>
      </c>
      <c r="G33" s="122">
        <v>114252842.61</v>
      </c>
    </row>
    <row r="34" spans="1:7" ht="14.45" customHeight="1" x14ac:dyDescent="0.25">
      <c r="A34" s="56"/>
      <c r="B34" s="81"/>
      <c r="C34" s="81"/>
      <c r="D34" s="81"/>
      <c r="E34" s="81"/>
      <c r="F34" s="81"/>
      <c r="G34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 B20:F20 B32:F32" unlockedFormula="1"/>
    <ignoredError sqref="G20 G32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70" customWidth="1"/>
    <col min="2" max="3" width="16.42578125" style="70" customWidth="1"/>
    <col min="4" max="4" width="16.28515625" style="70" customWidth="1"/>
    <col min="5" max="5" width="17" style="70" customWidth="1"/>
    <col min="6" max="6" width="14.7109375" style="70" customWidth="1"/>
    <col min="7" max="7" width="15.5703125" style="70" customWidth="1"/>
    <col min="8" max="163" width="11.5703125" style="70"/>
    <col min="164" max="164" width="47.7109375" style="70" customWidth="1"/>
    <col min="165" max="166" width="16.42578125" style="70" customWidth="1"/>
    <col min="167" max="167" width="16.28515625" style="70" customWidth="1"/>
    <col min="168" max="168" width="17" style="70" customWidth="1"/>
    <col min="169" max="169" width="14.7109375" style="70" customWidth="1"/>
    <col min="170" max="170" width="15.5703125" style="70" customWidth="1"/>
    <col min="171" max="419" width="11.5703125" style="70"/>
    <col min="420" max="420" width="47.7109375" style="70" customWidth="1"/>
    <col min="421" max="422" width="16.42578125" style="70" customWidth="1"/>
    <col min="423" max="423" width="16.28515625" style="70" customWidth="1"/>
    <col min="424" max="424" width="17" style="70" customWidth="1"/>
    <col min="425" max="425" width="14.7109375" style="70" customWidth="1"/>
    <col min="426" max="426" width="15.5703125" style="70" customWidth="1"/>
    <col min="427" max="675" width="11.5703125" style="70"/>
    <col min="676" max="676" width="47.7109375" style="70" customWidth="1"/>
    <col min="677" max="678" width="16.42578125" style="70" customWidth="1"/>
    <col min="679" max="679" width="16.28515625" style="70" customWidth="1"/>
    <col min="680" max="680" width="17" style="70" customWidth="1"/>
    <col min="681" max="681" width="14.7109375" style="70" customWidth="1"/>
    <col min="682" max="682" width="15.5703125" style="70" customWidth="1"/>
    <col min="683" max="931" width="11.5703125" style="70"/>
    <col min="932" max="932" width="47.7109375" style="70" customWidth="1"/>
    <col min="933" max="934" width="16.42578125" style="70" customWidth="1"/>
    <col min="935" max="935" width="16.28515625" style="70" customWidth="1"/>
    <col min="936" max="936" width="17" style="70" customWidth="1"/>
    <col min="937" max="937" width="14.7109375" style="70" customWidth="1"/>
    <col min="938" max="938" width="15.5703125" style="70" customWidth="1"/>
    <col min="939" max="1187" width="11.5703125" style="70"/>
    <col min="1188" max="1188" width="47.7109375" style="70" customWidth="1"/>
    <col min="1189" max="1190" width="16.42578125" style="70" customWidth="1"/>
    <col min="1191" max="1191" width="16.28515625" style="70" customWidth="1"/>
    <col min="1192" max="1192" width="17" style="70" customWidth="1"/>
    <col min="1193" max="1193" width="14.7109375" style="70" customWidth="1"/>
    <col min="1194" max="1194" width="15.5703125" style="70" customWidth="1"/>
    <col min="1195" max="1443" width="11.5703125" style="70"/>
    <col min="1444" max="1444" width="47.7109375" style="70" customWidth="1"/>
    <col min="1445" max="1446" width="16.42578125" style="70" customWidth="1"/>
    <col min="1447" max="1447" width="16.28515625" style="70" customWidth="1"/>
    <col min="1448" max="1448" width="17" style="70" customWidth="1"/>
    <col min="1449" max="1449" width="14.7109375" style="70" customWidth="1"/>
    <col min="1450" max="1450" width="15.5703125" style="70" customWidth="1"/>
    <col min="1451" max="1699" width="11.5703125" style="70"/>
    <col min="1700" max="1700" width="47.7109375" style="70" customWidth="1"/>
    <col min="1701" max="1702" width="16.42578125" style="70" customWidth="1"/>
    <col min="1703" max="1703" width="16.28515625" style="70" customWidth="1"/>
    <col min="1704" max="1704" width="17" style="70" customWidth="1"/>
    <col min="1705" max="1705" width="14.7109375" style="70" customWidth="1"/>
    <col min="1706" max="1706" width="15.5703125" style="70" customWidth="1"/>
    <col min="1707" max="1955" width="11.5703125" style="70"/>
    <col min="1956" max="1956" width="47.7109375" style="70" customWidth="1"/>
    <col min="1957" max="1958" width="16.42578125" style="70" customWidth="1"/>
    <col min="1959" max="1959" width="16.28515625" style="70" customWidth="1"/>
    <col min="1960" max="1960" width="17" style="70" customWidth="1"/>
    <col min="1961" max="1961" width="14.7109375" style="70" customWidth="1"/>
    <col min="1962" max="1962" width="15.5703125" style="70" customWidth="1"/>
    <col min="1963" max="2211" width="11.5703125" style="70"/>
    <col min="2212" max="2212" width="47.7109375" style="70" customWidth="1"/>
    <col min="2213" max="2214" width="16.42578125" style="70" customWidth="1"/>
    <col min="2215" max="2215" width="16.28515625" style="70" customWidth="1"/>
    <col min="2216" max="2216" width="17" style="70" customWidth="1"/>
    <col min="2217" max="2217" width="14.7109375" style="70" customWidth="1"/>
    <col min="2218" max="2218" width="15.5703125" style="70" customWidth="1"/>
    <col min="2219" max="2467" width="11.5703125" style="70"/>
    <col min="2468" max="2468" width="47.7109375" style="70" customWidth="1"/>
    <col min="2469" max="2470" width="16.42578125" style="70" customWidth="1"/>
    <col min="2471" max="2471" width="16.28515625" style="70" customWidth="1"/>
    <col min="2472" max="2472" width="17" style="70" customWidth="1"/>
    <col min="2473" max="2473" width="14.7109375" style="70" customWidth="1"/>
    <col min="2474" max="2474" width="15.5703125" style="70" customWidth="1"/>
    <col min="2475" max="2723" width="11.5703125" style="70"/>
    <col min="2724" max="2724" width="47.7109375" style="70" customWidth="1"/>
    <col min="2725" max="2726" width="16.42578125" style="70" customWidth="1"/>
    <col min="2727" max="2727" width="16.28515625" style="70" customWidth="1"/>
    <col min="2728" max="2728" width="17" style="70" customWidth="1"/>
    <col min="2729" max="2729" width="14.7109375" style="70" customWidth="1"/>
    <col min="2730" max="2730" width="15.5703125" style="70" customWidth="1"/>
    <col min="2731" max="2979" width="11.5703125" style="70"/>
    <col min="2980" max="2980" width="47.7109375" style="70" customWidth="1"/>
    <col min="2981" max="2982" width="16.42578125" style="70" customWidth="1"/>
    <col min="2983" max="2983" width="16.28515625" style="70" customWidth="1"/>
    <col min="2984" max="2984" width="17" style="70" customWidth="1"/>
    <col min="2985" max="2985" width="14.7109375" style="70" customWidth="1"/>
    <col min="2986" max="2986" width="15.5703125" style="70" customWidth="1"/>
    <col min="2987" max="3235" width="11.5703125" style="70"/>
    <col min="3236" max="3236" width="47.7109375" style="70" customWidth="1"/>
    <col min="3237" max="3238" width="16.42578125" style="70" customWidth="1"/>
    <col min="3239" max="3239" width="16.28515625" style="70" customWidth="1"/>
    <col min="3240" max="3240" width="17" style="70" customWidth="1"/>
    <col min="3241" max="3241" width="14.7109375" style="70" customWidth="1"/>
    <col min="3242" max="3242" width="15.5703125" style="70" customWidth="1"/>
    <col min="3243" max="3491" width="11.5703125" style="70"/>
    <col min="3492" max="3492" width="47.7109375" style="70" customWidth="1"/>
    <col min="3493" max="3494" width="16.42578125" style="70" customWidth="1"/>
    <col min="3495" max="3495" width="16.28515625" style="70" customWidth="1"/>
    <col min="3496" max="3496" width="17" style="70" customWidth="1"/>
    <col min="3497" max="3497" width="14.7109375" style="70" customWidth="1"/>
    <col min="3498" max="3498" width="15.5703125" style="70" customWidth="1"/>
    <col min="3499" max="3747" width="11.5703125" style="70"/>
    <col min="3748" max="3748" width="47.7109375" style="70" customWidth="1"/>
    <col min="3749" max="3750" width="16.42578125" style="70" customWidth="1"/>
    <col min="3751" max="3751" width="16.28515625" style="70" customWidth="1"/>
    <col min="3752" max="3752" width="17" style="70" customWidth="1"/>
    <col min="3753" max="3753" width="14.7109375" style="70" customWidth="1"/>
    <col min="3754" max="3754" width="15.5703125" style="70" customWidth="1"/>
    <col min="3755" max="4003" width="11.5703125" style="70"/>
    <col min="4004" max="4004" width="47.7109375" style="70" customWidth="1"/>
    <col min="4005" max="4006" width="16.42578125" style="70" customWidth="1"/>
    <col min="4007" max="4007" width="16.28515625" style="70" customWidth="1"/>
    <col min="4008" max="4008" width="17" style="70" customWidth="1"/>
    <col min="4009" max="4009" width="14.7109375" style="70" customWidth="1"/>
    <col min="4010" max="4010" width="15.5703125" style="70" customWidth="1"/>
    <col min="4011" max="4259" width="11.5703125" style="70"/>
    <col min="4260" max="4260" width="47.7109375" style="70" customWidth="1"/>
    <col min="4261" max="4262" width="16.42578125" style="70" customWidth="1"/>
    <col min="4263" max="4263" width="16.28515625" style="70" customWidth="1"/>
    <col min="4264" max="4264" width="17" style="70" customWidth="1"/>
    <col min="4265" max="4265" width="14.7109375" style="70" customWidth="1"/>
    <col min="4266" max="4266" width="15.5703125" style="70" customWidth="1"/>
    <col min="4267" max="4515" width="11.5703125" style="70"/>
    <col min="4516" max="4516" width="47.7109375" style="70" customWidth="1"/>
    <col min="4517" max="4518" width="16.42578125" style="70" customWidth="1"/>
    <col min="4519" max="4519" width="16.28515625" style="70" customWidth="1"/>
    <col min="4520" max="4520" width="17" style="70" customWidth="1"/>
    <col min="4521" max="4521" width="14.7109375" style="70" customWidth="1"/>
    <col min="4522" max="4522" width="15.5703125" style="70" customWidth="1"/>
    <col min="4523" max="4771" width="11.5703125" style="70"/>
    <col min="4772" max="4772" width="47.7109375" style="70" customWidth="1"/>
    <col min="4773" max="4774" width="16.42578125" style="70" customWidth="1"/>
    <col min="4775" max="4775" width="16.28515625" style="70" customWidth="1"/>
    <col min="4776" max="4776" width="17" style="70" customWidth="1"/>
    <col min="4777" max="4777" width="14.7109375" style="70" customWidth="1"/>
    <col min="4778" max="4778" width="15.5703125" style="70" customWidth="1"/>
    <col min="4779" max="5027" width="11.5703125" style="70"/>
    <col min="5028" max="5028" width="47.7109375" style="70" customWidth="1"/>
    <col min="5029" max="5030" width="16.42578125" style="70" customWidth="1"/>
    <col min="5031" max="5031" width="16.28515625" style="70" customWidth="1"/>
    <col min="5032" max="5032" width="17" style="70" customWidth="1"/>
    <col min="5033" max="5033" width="14.7109375" style="70" customWidth="1"/>
    <col min="5034" max="5034" width="15.5703125" style="70" customWidth="1"/>
    <col min="5035" max="5283" width="11.5703125" style="70"/>
    <col min="5284" max="5284" width="47.7109375" style="70" customWidth="1"/>
    <col min="5285" max="5286" width="16.42578125" style="70" customWidth="1"/>
    <col min="5287" max="5287" width="16.28515625" style="70" customWidth="1"/>
    <col min="5288" max="5288" width="17" style="70" customWidth="1"/>
    <col min="5289" max="5289" width="14.7109375" style="70" customWidth="1"/>
    <col min="5290" max="5290" width="15.5703125" style="70" customWidth="1"/>
    <col min="5291" max="5539" width="11.5703125" style="70"/>
    <col min="5540" max="5540" width="47.7109375" style="70" customWidth="1"/>
    <col min="5541" max="5542" width="16.42578125" style="70" customWidth="1"/>
    <col min="5543" max="5543" width="16.28515625" style="70" customWidth="1"/>
    <col min="5544" max="5544" width="17" style="70" customWidth="1"/>
    <col min="5545" max="5545" width="14.7109375" style="70" customWidth="1"/>
    <col min="5546" max="5546" width="15.5703125" style="70" customWidth="1"/>
    <col min="5547" max="5795" width="11.5703125" style="70"/>
    <col min="5796" max="5796" width="47.7109375" style="70" customWidth="1"/>
    <col min="5797" max="5798" width="16.42578125" style="70" customWidth="1"/>
    <col min="5799" max="5799" width="16.28515625" style="70" customWidth="1"/>
    <col min="5800" max="5800" width="17" style="70" customWidth="1"/>
    <col min="5801" max="5801" width="14.7109375" style="70" customWidth="1"/>
    <col min="5802" max="5802" width="15.5703125" style="70" customWidth="1"/>
    <col min="5803" max="6051" width="11.5703125" style="70"/>
    <col min="6052" max="6052" width="47.7109375" style="70" customWidth="1"/>
    <col min="6053" max="6054" width="16.42578125" style="70" customWidth="1"/>
    <col min="6055" max="6055" width="16.28515625" style="70" customWidth="1"/>
    <col min="6056" max="6056" width="17" style="70" customWidth="1"/>
    <col min="6057" max="6057" width="14.7109375" style="70" customWidth="1"/>
    <col min="6058" max="6058" width="15.5703125" style="70" customWidth="1"/>
    <col min="6059" max="6307" width="11.5703125" style="70"/>
    <col min="6308" max="6308" width="47.7109375" style="70" customWidth="1"/>
    <col min="6309" max="6310" width="16.42578125" style="70" customWidth="1"/>
    <col min="6311" max="6311" width="16.28515625" style="70" customWidth="1"/>
    <col min="6312" max="6312" width="17" style="70" customWidth="1"/>
    <col min="6313" max="6313" width="14.7109375" style="70" customWidth="1"/>
    <col min="6314" max="6314" width="15.5703125" style="70" customWidth="1"/>
    <col min="6315" max="6563" width="11.5703125" style="70"/>
    <col min="6564" max="6564" width="47.7109375" style="70" customWidth="1"/>
    <col min="6565" max="6566" width="16.42578125" style="70" customWidth="1"/>
    <col min="6567" max="6567" width="16.28515625" style="70" customWidth="1"/>
    <col min="6568" max="6568" width="17" style="70" customWidth="1"/>
    <col min="6569" max="6569" width="14.7109375" style="70" customWidth="1"/>
    <col min="6570" max="6570" width="15.5703125" style="70" customWidth="1"/>
    <col min="6571" max="6819" width="11.5703125" style="70"/>
    <col min="6820" max="6820" width="47.7109375" style="70" customWidth="1"/>
    <col min="6821" max="6822" width="16.42578125" style="70" customWidth="1"/>
    <col min="6823" max="6823" width="16.28515625" style="70" customWidth="1"/>
    <col min="6824" max="6824" width="17" style="70" customWidth="1"/>
    <col min="6825" max="6825" width="14.7109375" style="70" customWidth="1"/>
    <col min="6826" max="6826" width="15.5703125" style="70" customWidth="1"/>
    <col min="6827" max="7075" width="11.5703125" style="70"/>
    <col min="7076" max="7076" width="47.7109375" style="70" customWidth="1"/>
    <col min="7077" max="7078" width="16.42578125" style="70" customWidth="1"/>
    <col min="7079" max="7079" width="16.28515625" style="70" customWidth="1"/>
    <col min="7080" max="7080" width="17" style="70" customWidth="1"/>
    <col min="7081" max="7081" width="14.7109375" style="70" customWidth="1"/>
    <col min="7082" max="7082" width="15.5703125" style="70" customWidth="1"/>
    <col min="7083" max="7331" width="11.5703125" style="70"/>
    <col min="7332" max="7332" width="47.7109375" style="70" customWidth="1"/>
    <col min="7333" max="7334" width="16.42578125" style="70" customWidth="1"/>
    <col min="7335" max="7335" width="16.28515625" style="70" customWidth="1"/>
    <col min="7336" max="7336" width="17" style="70" customWidth="1"/>
    <col min="7337" max="7337" width="14.7109375" style="70" customWidth="1"/>
    <col min="7338" max="7338" width="15.5703125" style="70" customWidth="1"/>
    <col min="7339" max="7587" width="11.5703125" style="70"/>
    <col min="7588" max="7588" width="47.7109375" style="70" customWidth="1"/>
    <col min="7589" max="7590" width="16.42578125" style="70" customWidth="1"/>
    <col min="7591" max="7591" width="16.28515625" style="70" customWidth="1"/>
    <col min="7592" max="7592" width="17" style="70" customWidth="1"/>
    <col min="7593" max="7593" width="14.7109375" style="70" customWidth="1"/>
    <col min="7594" max="7594" width="15.5703125" style="70" customWidth="1"/>
    <col min="7595" max="7843" width="11.5703125" style="70"/>
    <col min="7844" max="7844" width="47.7109375" style="70" customWidth="1"/>
    <col min="7845" max="7846" width="16.42578125" style="70" customWidth="1"/>
    <col min="7847" max="7847" width="16.28515625" style="70" customWidth="1"/>
    <col min="7848" max="7848" width="17" style="70" customWidth="1"/>
    <col min="7849" max="7849" width="14.7109375" style="70" customWidth="1"/>
    <col min="7850" max="7850" width="15.5703125" style="70" customWidth="1"/>
    <col min="7851" max="8099" width="11.5703125" style="70"/>
    <col min="8100" max="8100" width="47.7109375" style="70" customWidth="1"/>
    <col min="8101" max="8102" width="16.42578125" style="70" customWidth="1"/>
    <col min="8103" max="8103" width="16.28515625" style="70" customWidth="1"/>
    <col min="8104" max="8104" width="17" style="70" customWidth="1"/>
    <col min="8105" max="8105" width="14.7109375" style="70" customWidth="1"/>
    <col min="8106" max="8106" width="15.5703125" style="70" customWidth="1"/>
    <col min="8107" max="8355" width="11.5703125" style="70"/>
    <col min="8356" max="8356" width="47.7109375" style="70" customWidth="1"/>
    <col min="8357" max="8358" width="16.42578125" style="70" customWidth="1"/>
    <col min="8359" max="8359" width="16.28515625" style="70" customWidth="1"/>
    <col min="8360" max="8360" width="17" style="70" customWidth="1"/>
    <col min="8361" max="8361" width="14.7109375" style="70" customWidth="1"/>
    <col min="8362" max="8362" width="15.5703125" style="70" customWidth="1"/>
    <col min="8363" max="8611" width="11.5703125" style="70"/>
    <col min="8612" max="8612" width="47.7109375" style="70" customWidth="1"/>
    <col min="8613" max="8614" width="16.42578125" style="70" customWidth="1"/>
    <col min="8615" max="8615" width="16.28515625" style="70" customWidth="1"/>
    <col min="8616" max="8616" width="17" style="70" customWidth="1"/>
    <col min="8617" max="8617" width="14.7109375" style="70" customWidth="1"/>
    <col min="8618" max="8618" width="15.5703125" style="70" customWidth="1"/>
    <col min="8619" max="8867" width="11.5703125" style="70"/>
    <col min="8868" max="8868" width="47.7109375" style="70" customWidth="1"/>
    <col min="8869" max="8870" width="16.42578125" style="70" customWidth="1"/>
    <col min="8871" max="8871" width="16.28515625" style="70" customWidth="1"/>
    <col min="8872" max="8872" width="17" style="70" customWidth="1"/>
    <col min="8873" max="8873" width="14.7109375" style="70" customWidth="1"/>
    <col min="8874" max="8874" width="15.5703125" style="70" customWidth="1"/>
    <col min="8875" max="9123" width="11.5703125" style="70"/>
    <col min="9124" max="9124" width="47.7109375" style="70" customWidth="1"/>
    <col min="9125" max="9126" width="16.42578125" style="70" customWidth="1"/>
    <col min="9127" max="9127" width="16.28515625" style="70" customWidth="1"/>
    <col min="9128" max="9128" width="17" style="70" customWidth="1"/>
    <col min="9129" max="9129" width="14.7109375" style="70" customWidth="1"/>
    <col min="9130" max="9130" width="15.5703125" style="70" customWidth="1"/>
    <col min="9131" max="9379" width="11.5703125" style="70"/>
    <col min="9380" max="9380" width="47.7109375" style="70" customWidth="1"/>
    <col min="9381" max="9382" width="16.42578125" style="70" customWidth="1"/>
    <col min="9383" max="9383" width="16.28515625" style="70" customWidth="1"/>
    <col min="9384" max="9384" width="17" style="70" customWidth="1"/>
    <col min="9385" max="9385" width="14.7109375" style="70" customWidth="1"/>
    <col min="9386" max="9386" width="15.5703125" style="70" customWidth="1"/>
    <col min="9387" max="9635" width="11.5703125" style="70"/>
    <col min="9636" max="9636" width="47.7109375" style="70" customWidth="1"/>
    <col min="9637" max="9638" width="16.42578125" style="70" customWidth="1"/>
    <col min="9639" max="9639" width="16.28515625" style="70" customWidth="1"/>
    <col min="9640" max="9640" width="17" style="70" customWidth="1"/>
    <col min="9641" max="9641" width="14.7109375" style="70" customWidth="1"/>
    <col min="9642" max="9642" width="15.5703125" style="70" customWidth="1"/>
    <col min="9643" max="9891" width="11.5703125" style="70"/>
    <col min="9892" max="9892" width="47.7109375" style="70" customWidth="1"/>
    <col min="9893" max="9894" width="16.42578125" style="70" customWidth="1"/>
    <col min="9895" max="9895" width="16.28515625" style="70" customWidth="1"/>
    <col min="9896" max="9896" width="17" style="70" customWidth="1"/>
    <col min="9897" max="9897" width="14.7109375" style="70" customWidth="1"/>
    <col min="9898" max="9898" width="15.5703125" style="70" customWidth="1"/>
    <col min="9899" max="10147" width="11.5703125" style="70"/>
    <col min="10148" max="10148" width="47.7109375" style="70" customWidth="1"/>
    <col min="10149" max="10150" width="16.42578125" style="70" customWidth="1"/>
    <col min="10151" max="10151" width="16.28515625" style="70" customWidth="1"/>
    <col min="10152" max="10152" width="17" style="70" customWidth="1"/>
    <col min="10153" max="10153" width="14.7109375" style="70" customWidth="1"/>
    <col min="10154" max="10154" width="15.5703125" style="70" customWidth="1"/>
    <col min="10155" max="10403" width="11.5703125" style="70"/>
    <col min="10404" max="10404" width="47.7109375" style="70" customWidth="1"/>
    <col min="10405" max="10406" width="16.42578125" style="70" customWidth="1"/>
    <col min="10407" max="10407" width="16.28515625" style="70" customWidth="1"/>
    <col min="10408" max="10408" width="17" style="70" customWidth="1"/>
    <col min="10409" max="10409" width="14.7109375" style="70" customWidth="1"/>
    <col min="10410" max="10410" width="15.5703125" style="70" customWidth="1"/>
    <col min="10411" max="10659" width="11.5703125" style="70"/>
    <col min="10660" max="10660" width="47.7109375" style="70" customWidth="1"/>
    <col min="10661" max="10662" width="16.42578125" style="70" customWidth="1"/>
    <col min="10663" max="10663" width="16.28515625" style="70" customWidth="1"/>
    <col min="10664" max="10664" width="17" style="70" customWidth="1"/>
    <col min="10665" max="10665" width="14.7109375" style="70" customWidth="1"/>
    <col min="10666" max="10666" width="15.5703125" style="70" customWidth="1"/>
    <col min="10667" max="10915" width="11.5703125" style="70"/>
    <col min="10916" max="10916" width="47.7109375" style="70" customWidth="1"/>
    <col min="10917" max="10918" width="16.42578125" style="70" customWidth="1"/>
    <col min="10919" max="10919" width="16.28515625" style="70" customWidth="1"/>
    <col min="10920" max="10920" width="17" style="70" customWidth="1"/>
    <col min="10921" max="10921" width="14.7109375" style="70" customWidth="1"/>
    <col min="10922" max="10922" width="15.5703125" style="70" customWidth="1"/>
    <col min="10923" max="11171" width="11.5703125" style="70"/>
    <col min="11172" max="11172" width="47.7109375" style="70" customWidth="1"/>
    <col min="11173" max="11174" width="16.42578125" style="70" customWidth="1"/>
    <col min="11175" max="11175" width="16.28515625" style="70" customWidth="1"/>
    <col min="11176" max="11176" width="17" style="70" customWidth="1"/>
    <col min="11177" max="11177" width="14.7109375" style="70" customWidth="1"/>
    <col min="11178" max="11178" width="15.5703125" style="70" customWidth="1"/>
    <col min="11179" max="11427" width="11.5703125" style="70"/>
    <col min="11428" max="11428" width="47.7109375" style="70" customWidth="1"/>
    <col min="11429" max="11430" width="16.42578125" style="70" customWidth="1"/>
    <col min="11431" max="11431" width="16.28515625" style="70" customWidth="1"/>
    <col min="11432" max="11432" width="17" style="70" customWidth="1"/>
    <col min="11433" max="11433" width="14.7109375" style="70" customWidth="1"/>
    <col min="11434" max="11434" width="15.5703125" style="70" customWidth="1"/>
    <col min="11435" max="11683" width="11.5703125" style="70"/>
    <col min="11684" max="11684" width="47.7109375" style="70" customWidth="1"/>
    <col min="11685" max="11686" width="16.42578125" style="70" customWidth="1"/>
    <col min="11687" max="11687" width="16.28515625" style="70" customWidth="1"/>
    <col min="11688" max="11688" width="17" style="70" customWidth="1"/>
    <col min="11689" max="11689" width="14.7109375" style="70" customWidth="1"/>
    <col min="11690" max="11690" width="15.5703125" style="70" customWidth="1"/>
    <col min="11691" max="11939" width="11.5703125" style="70"/>
    <col min="11940" max="11940" width="47.7109375" style="70" customWidth="1"/>
    <col min="11941" max="11942" width="16.42578125" style="70" customWidth="1"/>
    <col min="11943" max="11943" width="16.28515625" style="70" customWidth="1"/>
    <col min="11944" max="11944" width="17" style="70" customWidth="1"/>
    <col min="11945" max="11945" width="14.7109375" style="70" customWidth="1"/>
    <col min="11946" max="11946" width="15.5703125" style="70" customWidth="1"/>
    <col min="11947" max="12195" width="11.5703125" style="70"/>
    <col min="12196" max="12196" width="47.7109375" style="70" customWidth="1"/>
    <col min="12197" max="12198" width="16.42578125" style="70" customWidth="1"/>
    <col min="12199" max="12199" width="16.28515625" style="70" customWidth="1"/>
    <col min="12200" max="12200" width="17" style="70" customWidth="1"/>
    <col min="12201" max="12201" width="14.7109375" style="70" customWidth="1"/>
    <col min="12202" max="12202" width="15.5703125" style="70" customWidth="1"/>
    <col min="12203" max="12451" width="11.5703125" style="70"/>
    <col min="12452" max="12452" width="47.7109375" style="70" customWidth="1"/>
    <col min="12453" max="12454" width="16.42578125" style="70" customWidth="1"/>
    <col min="12455" max="12455" width="16.28515625" style="70" customWidth="1"/>
    <col min="12456" max="12456" width="17" style="70" customWidth="1"/>
    <col min="12457" max="12457" width="14.7109375" style="70" customWidth="1"/>
    <col min="12458" max="12458" width="15.5703125" style="70" customWidth="1"/>
    <col min="12459" max="12707" width="11.5703125" style="70"/>
    <col min="12708" max="12708" width="47.7109375" style="70" customWidth="1"/>
    <col min="12709" max="12710" width="16.42578125" style="70" customWidth="1"/>
    <col min="12711" max="12711" width="16.28515625" style="70" customWidth="1"/>
    <col min="12712" max="12712" width="17" style="70" customWidth="1"/>
    <col min="12713" max="12713" width="14.7109375" style="70" customWidth="1"/>
    <col min="12714" max="12714" width="15.5703125" style="70" customWidth="1"/>
    <col min="12715" max="12963" width="11.5703125" style="70"/>
    <col min="12964" max="12964" width="47.7109375" style="70" customWidth="1"/>
    <col min="12965" max="12966" width="16.42578125" style="70" customWidth="1"/>
    <col min="12967" max="12967" width="16.28515625" style="70" customWidth="1"/>
    <col min="12968" max="12968" width="17" style="70" customWidth="1"/>
    <col min="12969" max="12969" width="14.7109375" style="70" customWidth="1"/>
    <col min="12970" max="12970" width="15.5703125" style="70" customWidth="1"/>
    <col min="12971" max="13219" width="11.5703125" style="70"/>
    <col min="13220" max="13220" width="47.7109375" style="70" customWidth="1"/>
    <col min="13221" max="13222" width="16.42578125" style="70" customWidth="1"/>
    <col min="13223" max="13223" width="16.28515625" style="70" customWidth="1"/>
    <col min="13224" max="13224" width="17" style="70" customWidth="1"/>
    <col min="13225" max="13225" width="14.7109375" style="70" customWidth="1"/>
    <col min="13226" max="13226" width="15.5703125" style="70" customWidth="1"/>
    <col min="13227" max="13475" width="11.5703125" style="70"/>
    <col min="13476" max="13476" width="47.7109375" style="70" customWidth="1"/>
    <col min="13477" max="13478" width="16.42578125" style="70" customWidth="1"/>
    <col min="13479" max="13479" width="16.28515625" style="70" customWidth="1"/>
    <col min="13480" max="13480" width="17" style="70" customWidth="1"/>
    <col min="13481" max="13481" width="14.7109375" style="70" customWidth="1"/>
    <col min="13482" max="13482" width="15.5703125" style="70" customWidth="1"/>
    <col min="13483" max="13731" width="11.5703125" style="70"/>
    <col min="13732" max="13732" width="47.7109375" style="70" customWidth="1"/>
    <col min="13733" max="13734" width="16.42578125" style="70" customWidth="1"/>
    <col min="13735" max="13735" width="16.28515625" style="70" customWidth="1"/>
    <col min="13736" max="13736" width="17" style="70" customWidth="1"/>
    <col min="13737" max="13737" width="14.7109375" style="70" customWidth="1"/>
    <col min="13738" max="13738" width="15.5703125" style="70" customWidth="1"/>
    <col min="13739" max="13987" width="11.5703125" style="70"/>
    <col min="13988" max="13988" width="47.7109375" style="70" customWidth="1"/>
    <col min="13989" max="13990" width="16.42578125" style="70" customWidth="1"/>
    <col min="13991" max="13991" width="16.28515625" style="70" customWidth="1"/>
    <col min="13992" max="13992" width="17" style="70" customWidth="1"/>
    <col min="13993" max="13993" width="14.7109375" style="70" customWidth="1"/>
    <col min="13994" max="13994" width="15.5703125" style="70" customWidth="1"/>
    <col min="13995" max="14243" width="11.5703125" style="70"/>
    <col min="14244" max="14244" width="47.7109375" style="70" customWidth="1"/>
    <col min="14245" max="14246" width="16.42578125" style="70" customWidth="1"/>
    <col min="14247" max="14247" width="16.28515625" style="70" customWidth="1"/>
    <col min="14248" max="14248" width="17" style="70" customWidth="1"/>
    <col min="14249" max="14249" width="14.7109375" style="70" customWidth="1"/>
    <col min="14250" max="14250" width="15.5703125" style="70" customWidth="1"/>
    <col min="14251" max="14499" width="11.5703125" style="70"/>
    <col min="14500" max="14500" width="47.7109375" style="70" customWidth="1"/>
    <col min="14501" max="14502" width="16.42578125" style="70" customWidth="1"/>
    <col min="14503" max="14503" width="16.28515625" style="70" customWidth="1"/>
    <col min="14504" max="14504" width="17" style="70" customWidth="1"/>
    <col min="14505" max="14505" width="14.7109375" style="70" customWidth="1"/>
    <col min="14506" max="14506" width="15.5703125" style="70" customWidth="1"/>
    <col min="14507" max="14755" width="11.5703125" style="70"/>
    <col min="14756" max="14756" width="47.7109375" style="70" customWidth="1"/>
    <col min="14757" max="14758" width="16.42578125" style="70" customWidth="1"/>
    <col min="14759" max="14759" width="16.28515625" style="70" customWidth="1"/>
    <col min="14760" max="14760" width="17" style="70" customWidth="1"/>
    <col min="14761" max="14761" width="14.7109375" style="70" customWidth="1"/>
    <col min="14762" max="14762" width="15.5703125" style="70" customWidth="1"/>
    <col min="14763" max="15011" width="11.5703125" style="70"/>
    <col min="15012" max="15012" width="47.7109375" style="70" customWidth="1"/>
    <col min="15013" max="15014" width="16.42578125" style="70" customWidth="1"/>
    <col min="15015" max="15015" width="16.28515625" style="70" customWidth="1"/>
    <col min="15016" max="15016" width="17" style="70" customWidth="1"/>
    <col min="15017" max="15017" width="14.7109375" style="70" customWidth="1"/>
    <col min="15018" max="15018" width="15.5703125" style="70" customWidth="1"/>
    <col min="15019" max="15267" width="11.5703125" style="70"/>
    <col min="15268" max="15268" width="47.7109375" style="70" customWidth="1"/>
    <col min="15269" max="15270" width="16.42578125" style="70" customWidth="1"/>
    <col min="15271" max="15271" width="16.28515625" style="70" customWidth="1"/>
    <col min="15272" max="15272" width="17" style="70" customWidth="1"/>
    <col min="15273" max="15273" width="14.7109375" style="70" customWidth="1"/>
    <col min="15274" max="15274" width="15.5703125" style="70" customWidth="1"/>
    <col min="15275" max="15523" width="11.5703125" style="70"/>
    <col min="15524" max="15524" width="47.7109375" style="70" customWidth="1"/>
    <col min="15525" max="15526" width="16.42578125" style="70" customWidth="1"/>
    <col min="15527" max="15527" width="16.28515625" style="70" customWidth="1"/>
    <col min="15528" max="15528" width="17" style="70" customWidth="1"/>
    <col min="15529" max="15529" width="14.7109375" style="70" customWidth="1"/>
    <col min="15530" max="15530" width="15.5703125" style="70" customWidth="1"/>
    <col min="15531" max="15779" width="11.5703125" style="70"/>
    <col min="15780" max="15780" width="47.7109375" style="70" customWidth="1"/>
    <col min="15781" max="15782" width="16.42578125" style="70" customWidth="1"/>
    <col min="15783" max="15783" width="16.28515625" style="70" customWidth="1"/>
    <col min="15784" max="15784" width="17" style="70" customWidth="1"/>
    <col min="15785" max="15785" width="14.7109375" style="70" customWidth="1"/>
    <col min="15786" max="15786" width="15.5703125" style="70" customWidth="1"/>
    <col min="15787" max="16035" width="11.5703125" style="70"/>
    <col min="16036" max="16036" width="47.7109375" style="70" customWidth="1"/>
    <col min="16037" max="16038" width="16.42578125" style="70" customWidth="1"/>
    <col min="16039" max="16039" width="16.28515625" style="70" customWidth="1"/>
    <col min="16040" max="16040" width="17" style="70" customWidth="1"/>
    <col min="16041" max="16041" width="14.7109375" style="70" customWidth="1"/>
    <col min="16042" max="16042" width="15.5703125" style="70" customWidth="1"/>
    <col min="16043" max="16384" width="11.5703125" style="70"/>
  </cols>
  <sheetData>
    <row r="1" spans="1:7" x14ac:dyDescent="0.25">
      <c r="A1" s="187" t="s">
        <v>445</v>
      </c>
      <c r="B1" s="187"/>
      <c r="C1" s="187"/>
      <c r="D1" s="187"/>
      <c r="E1" s="187"/>
      <c r="F1" s="187"/>
      <c r="G1" s="187"/>
    </row>
    <row r="2" spans="1:7" x14ac:dyDescent="0.25">
      <c r="A2" s="131" t="str">
        <f>'Formato 1'!A2</f>
        <v>Municipio de Valle de Santiago, Gto.</v>
      </c>
      <c r="B2" s="132"/>
      <c r="C2" s="132"/>
      <c r="D2" s="132"/>
      <c r="E2" s="132"/>
      <c r="F2" s="132"/>
      <c r="G2" s="133"/>
    </row>
    <row r="3" spans="1:7" x14ac:dyDescent="0.25">
      <c r="A3" s="134" t="s">
        <v>446</v>
      </c>
      <c r="B3" s="135"/>
      <c r="C3" s="135"/>
      <c r="D3" s="135"/>
      <c r="E3" s="135"/>
      <c r="F3" s="135"/>
      <c r="G3" s="136"/>
    </row>
    <row r="4" spans="1:7" x14ac:dyDescent="0.25">
      <c r="A4" s="134" t="s">
        <v>2</v>
      </c>
      <c r="B4" s="135"/>
      <c r="C4" s="135"/>
      <c r="D4" s="135"/>
      <c r="E4" s="135"/>
      <c r="F4" s="135"/>
      <c r="G4" s="136"/>
    </row>
    <row r="5" spans="1:7" x14ac:dyDescent="0.25">
      <c r="A5" s="134" t="s">
        <v>447</v>
      </c>
      <c r="B5" s="135"/>
      <c r="C5" s="135"/>
      <c r="D5" s="135"/>
      <c r="E5" s="135"/>
      <c r="F5" s="135"/>
      <c r="G5" s="136"/>
    </row>
    <row r="6" spans="1:7" x14ac:dyDescent="0.25">
      <c r="A6" s="185" t="s">
        <v>448</v>
      </c>
      <c r="B6" s="37">
        <v>2022</v>
      </c>
      <c r="C6" s="185">
        <f>+B6+1</f>
        <v>2023</v>
      </c>
      <c r="D6" s="185">
        <f>+C6+1</f>
        <v>2024</v>
      </c>
      <c r="E6" s="185">
        <f>+D6+1</f>
        <v>2025</v>
      </c>
      <c r="F6" s="185">
        <f>+E6+1</f>
        <v>2026</v>
      </c>
      <c r="G6" s="185">
        <f>+F6+1</f>
        <v>2027</v>
      </c>
    </row>
    <row r="7" spans="1:7" ht="83.25" customHeight="1" x14ac:dyDescent="0.25">
      <c r="A7" s="186"/>
      <c r="B7" s="71" t="s">
        <v>449</v>
      </c>
      <c r="C7" s="186"/>
      <c r="D7" s="186"/>
      <c r="E7" s="186"/>
      <c r="F7" s="186"/>
      <c r="G7" s="186"/>
    </row>
    <row r="8" spans="1:7" ht="30" x14ac:dyDescent="0.25">
      <c r="A8" s="72" t="s">
        <v>450</v>
      </c>
      <c r="B8" s="36">
        <f>SUM(B9:B20)</f>
        <v>0</v>
      </c>
      <c r="C8" s="36">
        <f t="shared" ref="C8:G8" si="0">SUM(C9:C20)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</row>
    <row r="9" spans="1:7" x14ac:dyDescent="0.25">
      <c r="A9" s="64" t="s">
        <v>240</v>
      </c>
      <c r="B9" s="61">
        <v>0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</row>
    <row r="10" spans="1:7" x14ac:dyDescent="0.25">
      <c r="A10" s="64" t="s">
        <v>241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</row>
    <row r="11" spans="1:7" x14ac:dyDescent="0.25">
      <c r="A11" s="64" t="s">
        <v>242</v>
      </c>
      <c r="B11" s="61">
        <v>0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</row>
    <row r="12" spans="1:7" x14ac:dyDescent="0.25">
      <c r="A12" s="64" t="s">
        <v>451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</row>
    <row r="13" spans="1:7" x14ac:dyDescent="0.25">
      <c r="A13" s="64" t="s">
        <v>244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</row>
    <row r="14" spans="1:7" x14ac:dyDescent="0.25">
      <c r="A14" s="64" t="s">
        <v>245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</row>
    <row r="15" spans="1:7" ht="30" x14ac:dyDescent="0.25">
      <c r="A15" s="65" t="s">
        <v>452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</row>
    <row r="16" spans="1:7" x14ac:dyDescent="0.25">
      <c r="A16" s="65" t="s">
        <v>453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</row>
    <row r="17" spans="1:7" x14ac:dyDescent="0.25">
      <c r="A17" s="66" t="s">
        <v>454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</row>
    <row r="18" spans="1:7" x14ac:dyDescent="0.25">
      <c r="A18" s="64" t="s">
        <v>265</v>
      </c>
      <c r="B18" s="61">
        <v>0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</row>
    <row r="19" spans="1:7" x14ac:dyDescent="0.25">
      <c r="A19" s="64" t="s">
        <v>266</v>
      </c>
      <c r="B19" s="61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</row>
    <row r="20" spans="1:7" x14ac:dyDescent="0.25">
      <c r="A20" s="64" t="s">
        <v>455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</row>
    <row r="21" spans="1:7" x14ac:dyDescent="0.25">
      <c r="A21" s="61"/>
      <c r="B21" s="61"/>
      <c r="C21" s="61"/>
      <c r="D21" s="61"/>
      <c r="E21" s="61"/>
      <c r="F21" s="61"/>
      <c r="G21" s="61"/>
    </row>
    <row r="22" spans="1:7" x14ac:dyDescent="0.25">
      <c r="A22" s="67" t="s">
        <v>456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4" t="s">
        <v>457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</row>
    <row r="24" spans="1:7" x14ac:dyDescent="0.25">
      <c r="A24" s="64" t="s">
        <v>458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</row>
    <row r="25" spans="1:7" x14ac:dyDescent="0.25">
      <c r="A25" s="64" t="s">
        <v>459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</row>
    <row r="26" spans="1:7" ht="30" x14ac:dyDescent="0.25">
      <c r="A26" s="65" t="s">
        <v>291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</row>
    <row r="27" spans="1:7" x14ac:dyDescent="0.25">
      <c r="A27" s="64" t="s">
        <v>292</v>
      </c>
      <c r="B27" s="61">
        <v>0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</row>
    <row r="28" spans="1:7" x14ac:dyDescent="0.25">
      <c r="A28" s="61"/>
      <c r="B28" s="61"/>
      <c r="C28" s="61"/>
      <c r="D28" s="61"/>
      <c r="E28" s="61"/>
      <c r="F28" s="61"/>
      <c r="G28" s="61"/>
    </row>
    <row r="29" spans="1:7" x14ac:dyDescent="0.25">
      <c r="A29" s="67" t="s">
        <v>460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4" t="s">
        <v>295</v>
      </c>
      <c r="B30" s="61">
        <v>0</v>
      </c>
      <c r="C30" s="61">
        <v>0</v>
      </c>
      <c r="D30" s="61">
        <v>0</v>
      </c>
      <c r="E30" s="61">
        <v>0</v>
      </c>
      <c r="F30" s="61">
        <v>0</v>
      </c>
      <c r="G30" s="61">
        <v>0</v>
      </c>
    </row>
    <row r="31" spans="1:7" x14ac:dyDescent="0.25">
      <c r="A31" s="61"/>
      <c r="B31" s="61"/>
      <c r="C31" s="61"/>
      <c r="D31" s="61"/>
      <c r="E31" s="61"/>
      <c r="F31" s="61"/>
      <c r="G31" s="61"/>
    </row>
    <row r="32" spans="1:7" x14ac:dyDescent="0.25">
      <c r="A32" s="73" t="s">
        <v>461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1"/>
      <c r="B33" s="61"/>
      <c r="C33" s="61"/>
      <c r="D33" s="61"/>
      <c r="E33" s="61"/>
      <c r="F33" s="61"/>
      <c r="G33" s="61"/>
    </row>
    <row r="34" spans="1:7" x14ac:dyDescent="0.25">
      <c r="A34" s="67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4" t="s">
        <v>462</v>
      </c>
      <c r="B35" s="61">
        <v>0</v>
      </c>
      <c r="C35" s="61">
        <v>0</v>
      </c>
      <c r="D35" s="61">
        <v>0</v>
      </c>
      <c r="E35" s="61">
        <v>0</v>
      </c>
      <c r="F35" s="61">
        <v>0</v>
      </c>
      <c r="G35" s="61">
        <v>0</v>
      </c>
    </row>
    <row r="36" spans="1:7" ht="45" customHeight="1" x14ac:dyDescent="0.25">
      <c r="A36" s="74" t="s">
        <v>299</v>
      </c>
      <c r="B36" s="61">
        <v>0</v>
      </c>
      <c r="C36" s="61">
        <v>0</v>
      </c>
      <c r="D36" s="61">
        <v>0</v>
      </c>
      <c r="E36" s="61">
        <v>0</v>
      </c>
      <c r="F36" s="61">
        <v>0</v>
      </c>
      <c r="G36" s="61">
        <v>0</v>
      </c>
    </row>
    <row r="37" spans="1:7" x14ac:dyDescent="0.25">
      <c r="A37" s="67" t="s">
        <v>463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5"/>
      <c r="B38" s="69"/>
      <c r="C38" s="69"/>
      <c r="D38" s="69"/>
      <c r="E38" s="69"/>
      <c r="F38" s="69"/>
      <c r="G38" s="6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8" t="s">
        <v>464</v>
      </c>
      <c r="B1" s="188"/>
      <c r="C1" s="188"/>
      <c r="D1" s="188"/>
      <c r="E1" s="188"/>
      <c r="F1" s="188"/>
      <c r="G1" s="188"/>
    </row>
    <row r="2" spans="1:7" x14ac:dyDescent="0.25">
      <c r="A2" s="131" t="str">
        <f>'Formato 1'!A2</f>
        <v>Municipio de Valle de Santiago, Gto.</v>
      </c>
      <c r="B2" s="132"/>
      <c r="C2" s="132"/>
      <c r="D2" s="132"/>
      <c r="E2" s="132"/>
      <c r="F2" s="132"/>
      <c r="G2" s="133"/>
    </row>
    <row r="3" spans="1:7" x14ac:dyDescent="0.25">
      <c r="A3" s="116" t="s">
        <v>465</v>
      </c>
      <c r="B3" s="117"/>
      <c r="C3" s="117"/>
      <c r="D3" s="117"/>
      <c r="E3" s="117"/>
      <c r="F3" s="117"/>
      <c r="G3" s="118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16" t="s">
        <v>447</v>
      </c>
      <c r="B5" s="117"/>
      <c r="C5" s="117"/>
      <c r="D5" s="117"/>
      <c r="E5" s="117"/>
      <c r="F5" s="117"/>
      <c r="G5" s="118"/>
    </row>
    <row r="6" spans="1:7" x14ac:dyDescent="0.25">
      <c r="A6" s="189" t="s">
        <v>466</v>
      </c>
      <c r="B6" s="37">
        <v>2022</v>
      </c>
      <c r="C6" s="185">
        <f>+B6+1</f>
        <v>2023</v>
      </c>
      <c r="D6" s="185">
        <f>+C6+1</f>
        <v>2024</v>
      </c>
      <c r="E6" s="185">
        <f>+D6+1</f>
        <v>2025</v>
      </c>
      <c r="F6" s="185">
        <f>+E6+1</f>
        <v>2026</v>
      </c>
      <c r="G6" s="185">
        <f>+F6+1</f>
        <v>2027</v>
      </c>
    </row>
    <row r="7" spans="1:7" ht="57.75" customHeight="1" x14ac:dyDescent="0.25">
      <c r="A7" s="190"/>
      <c r="B7" s="38" t="s">
        <v>449</v>
      </c>
      <c r="C7" s="186"/>
      <c r="D7" s="186"/>
      <c r="E7" s="186"/>
      <c r="F7" s="186"/>
      <c r="G7" s="186"/>
    </row>
    <row r="8" spans="1:7" x14ac:dyDescent="0.25">
      <c r="A8" s="27" t="s">
        <v>467</v>
      </c>
      <c r="B8" s="39">
        <f>SUM(B9:B17)</f>
        <v>0</v>
      </c>
      <c r="C8" s="39">
        <f t="shared" ref="C8:G8" si="0">SUM(C9:C17)</f>
        <v>0</v>
      </c>
      <c r="D8" s="39">
        <f t="shared" si="0"/>
        <v>0</v>
      </c>
      <c r="E8" s="39">
        <f t="shared" si="0"/>
        <v>0</v>
      </c>
      <c r="F8" s="39">
        <f t="shared" si="0"/>
        <v>0</v>
      </c>
      <c r="G8" s="39">
        <f t="shared" si="0"/>
        <v>0</v>
      </c>
    </row>
    <row r="9" spans="1:7" x14ac:dyDescent="0.25">
      <c r="A9" s="59" t="s">
        <v>468</v>
      </c>
      <c r="B9" s="61">
        <v>0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</row>
    <row r="10" spans="1:7" x14ac:dyDescent="0.25">
      <c r="A10" s="59" t="s">
        <v>469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</row>
    <row r="11" spans="1:7" x14ac:dyDescent="0.25">
      <c r="A11" s="59" t="s">
        <v>470</v>
      </c>
      <c r="B11" s="61">
        <v>0</v>
      </c>
      <c r="C11" s="61"/>
      <c r="D11" s="61">
        <v>0</v>
      </c>
      <c r="E11" s="61">
        <v>0</v>
      </c>
      <c r="F11" s="61">
        <v>0</v>
      </c>
      <c r="G11" s="61">
        <v>0</v>
      </c>
    </row>
    <row r="12" spans="1:7" x14ac:dyDescent="0.25">
      <c r="A12" s="60" t="s">
        <v>471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</row>
    <row r="13" spans="1:7" x14ac:dyDescent="0.25">
      <c r="A13" s="60" t="s">
        <v>472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</row>
    <row r="14" spans="1:7" x14ac:dyDescent="0.25">
      <c r="A14" s="59" t="s">
        <v>473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</row>
    <row r="15" spans="1:7" x14ac:dyDescent="0.25">
      <c r="A15" s="60" t="s">
        <v>474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</row>
    <row r="16" spans="1:7" x14ac:dyDescent="0.25">
      <c r="A16" s="59" t="s">
        <v>475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</row>
    <row r="17" spans="1:7" x14ac:dyDescent="0.25">
      <c r="A17" s="59" t="s">
        <v>476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</row>
    <row r="18" spans="1:7" x14ac:dyDescent="0.25">
      <c r="A18" s="54"/>
      <c r="B18" s="46"/>
      <c r="C18" s="46"/>
      <c r="D18" s="46"/>
      <c r="E18" s="46"/>
      <c r="F18" s="46"/>
      <c r="G18" s="46"/>
    </row>
    <row r="19" spans="1:7" x14ac:dyDescent="0.25">
      <c r="A19" s="3" t="s">
        <v>477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9" t="s">
        <v>468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</row>
    <row r="21" spans="1:7" x14ac:dyDescent="0.25">
      <c r="A21" s="59" t="s">
        <v>469</v>
      </c>
      <c r="B21" s="61">
        <v>0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</row>
    <row r="22" spans="1:7" x14ac:dyDescent="0.25">
      <c r="A22" s="59" t="s">
        <v>470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</row>
    <row r="23" spans="1:7" x14ac:dyDescent="0.25">
      <c r="A23" s="60" t="s">
        <v>471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</row>
    <row r="24" spans="1:7" x14ac:dyDescent="0.25">
      <c r="A24" s="60" t="s">
        <v>472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</row>
    <row r="25" spans="1:7" x14ac:dyDescent="0.25">
      <c r="A25" s="60" t="s">
        <v>473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</row>
    <row r="26" spans="1:7" x14ac:dyDescent="0.25">
      <c r="A26" s="60" t="s">
        <v>474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</row>
    <row r="27" spans="1:7" x14ac:dyDescent="0.25">
      <c r="A27" s="59" t="s">
        <v>478</v>
      </c>
      <c r="B27" s="61">
        <v>0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</row>
    <row r="28" spans="1:7" x14ac:dyDescent="0.25">
      <c r="A28" s="59" t="s">
        <v>476</v>
      </c>
      <c r="B28" s="61">
        <v>0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</row>
    <row r="29" spans="1:7" x14ac:dyDescent="0.25">
      <c r="A29" s="46"/>
      <c r="B29" s="46"/>
      <c r="C29" s="46"/>
      <c r="D29" s="46"/>
      <c r="E29" s="46"/>
      <c r="F29" s="46"/>
      <c r="G29" s="46"/>
    </row>
    <row r="30" spans="1:7" x14ac:dyDescent="0.25">
      <c r="A30" s="3" t="s">
        <v>479</v>
      </c>
      <c r="B30" s="40">
        <f t="shared" ref="B30:G30" si="2">B8+B19</f>
        <v>0</v>
      </c>
      <c r="C30" s="40">
        <f t="shared" si="2"/>
        <v>0</v>
      </c>
      <c r="D30" s="40">
        <f t="shared" si="2"/>
        <v>0</v>
      </c>
      <c r="E30" s="40">
        <f t="shared" si="2"/>
        <v>0</v>
      </c>
      <c r="F30" s="40">
        <f t="shared" si="2"/>
        <v>0</v>
      </c>
      <c r="G30" s="40">
        <f t="shared" si="2"/>
        <v>0</v>
      </c>
    </row>
    <row r="31" spans="1:7" x14ac:dyDescent="0.25">
      <c r="A31" s="56"/>
      <c r="B31" s="56"/>
      <c r="C31" s="56"/>
      <c r="D31" s="56"/>
      <c r="E31" s="56"/>
      <c r="F31" s="56"/>
      <c r="G31" s="5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8" t="s">
        <v>480</v>
      </c>
      <c r="B1" s="188"/>
      <c r="C1" s="188"/>
      <c r="D1" s="188"/>
      <c r="E1" s="188"/>
      <c r="F1" s="188"/>
      <c r="G1" s="188"/>
    </row>
    <row r="2" spans="1:7" x14ac:dyDescent="0.25">
      <c r="A2" s="131" t="str">
        <f>'Formato 1'!A2</f>
        <v>Municipio de Valle de Santiago, Gto.</v>
      </c>
      <c r="B2" s="132"/>
      <c r="C2" s="132"/>
      <c r="D2" s="132"/>
      <c r="E2" s="132"/>
      <c r="F2" s="132"/>
      <c r="G2" s="133"/>
    </row>
    <row r="3" spans="1:7" x14ac:dyDescent="0.25">
      <c r="A3" s="116" t="s">
        <v>481</v>
      </c>
      <c r="B3" s="117"/>
      <c r="C3" s="117"/>
      <c r="D3" s="117"/>
      <c r="E3" s="117"/>
      <c r="F3" s="117"/>
      <c r="G3" s="118"/>
    </row>
    <row r="4" spans="1:7" x14ac:dyDescent="0.25">
      <c r="A4" s="119" t="s">
        <v>2</v>
      </c>
      <c r="B4" s="120"/>
      <c r="C4" s="120"/>
      <c r="D4" s="120"/>
      <c r="E4" s="120"/>
      <c r="F4" s="120"/>
      <c r="G4" s="121"/>
    </row>
    <row r="5" spans="1:7" x14ac:dyDescent="0.25">
      <c r="A5" s="192" t="s">
        <v>448</v>
      </c>
      <c r="B5" s="193">
        <v>2017</v>
      </c>
      <c r="C5" s="193">
        <f>+B5+1</f>
        <v>2018</v>
      </c>
      <c r="D5" s="193">
        <f>+C5+1</f>
        <v>2019</v>
      </c>
      <c r="E5" s="193">
        <f>+D5+1</f>
        <v>2020</v>
      </c>
      <c r="F5" s="193">
        <f>+E5+1</f>
        <v>2021</v>
      </c>
      <c r="G5" s="37">
        <f>+F5+1</f>
        <v>2022</v>
      </c>
    </row>
    <row r="6" spans="1:7" ht="32.25" x14ac:dyDescent="0.25">
      <c r="A6" s="175"/>
      <c r="B6" s="194"/>
      <c r="C6" s="194"/>
      <c r="D6" s="194"/>
      <c r="E6" s="194"/>
      <c r="F6" s="194"/>
      <c r="G6" s="38" t="s">
        <v>482</v>
      </c>
    </row>
    <row r="7" spans="1:7" x14ac:dyDescent="0.25">
      <c r="A7" s="63" t="s">
        <v>450</v>
      </c>
      <c r="B7" s="39">
        <f>SUM(B9:B19)</f>
        <v>0</v>
      </c>
      <c r="C7" s="39">
        <f>SUM(C8:C19)</f>
        <v>0</v>
      </c>
      <c r="D7" s="39">
        <f>SUM(D8:D19)</f>
        <v>0</v>
      </c>
      <c r="E7" s="39">
        <f>SUM(E8:E19)</f>
        <v>0</v>
      </c>
      <c r="F7" s="39">
        <f>SUM(F8:F19)</f>
        <v>0</v>
      </c>
      <c r="G7" s="39">
        <f>SUM(G8:G19)</f>
        <v>0</v>
      </c>
    </row>
    <row r="8" spans="1:7" x14ac:dyDescent="0.25">
      <c r="A8" s="64" t="s">
        <v>483</v>
      </c>
      <c r="B8" s="61">
        <v>0</v>
      </c>
      <c r="C8" s="61">
        <v>0</v>
      </c>
      <c r="D8" s="61">
        <v>0</v>
      </c>
      <c r="E8" s="61">
        <v>0</v>
      </c>
      <c r="F8" s="61">
        <v>0</v>
      </c>
      <c r="G8" s="61">
        <v>0</v>
      </c>
    </row>
    <row r="9" spans="1:7" x14ac:dyDescent="0.25">
      <c r="A9" s="64" t="s">
        <v>484</v>
      </c>
      <c r="B9" s="61">
        <v>0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</row>
    <row r="10" spans="1:7" x14ac:dyDescent="0.25">
      <c r="A10" s="64" t="s">
        <v>485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</row>
    <row r="11" spans="1:7" x14ac:dyDescent="0.25">
      <c r="A11" s="64" t="s">
        <v>486</v>
      </c>
      <c r="B11" s="61">
        <v>0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</row>
    <row r="12" spans="1:7" x14ac:dyDescent="0.25">
      <c r="A12" s="64" t="s">
        <v>487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</row>
    <row r="13" spans="1:7" x14ac:dyDescent="0.25">
      <c r="A13" s="64" t="s">
        <v>488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</row>
    <row r="14" spans="1:7" ht="30" customHeight="1" x14ac:dyDescent="0.25">
      <c r="A14" s="65" t="s">
        <v>489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</row>
    <row r="15" spans="1:7" x14ac:dyDescent="0.25">
      <c r="A15" s="64" t="s">
        <v>490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</row>
    <row r="16" spans="1:7" x14ac:dyDescent="0.25">
      <c r="A16" s="66" t="s">
        <v>491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</row>
    <row r="17" spans="1:7" x14ac:dyDescent="0.25">
      <c r="A17" s="64" t="s">
        <v>492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</row>
    <row r="18" spans="1:7" x14ac:dyDescent="0.25">
      <c r="A18" s="64" t="s">
        <v>493</v>
      </c>
      <c r="B18" s="61">
        <v>0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</row>
    <row r="19" spans="1:7" x14ac:dyDescent="0.25">
      <c r="A19" s="64" t="s">
        <v>494</v>
      </c>
      <c r="B19" s="61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</row>
    <row r="20" spans="1:7" x14ac:dyDescent="0.25">
      <c r="A20" s="61"/>
      <c r="B20" s="61"/>
      <c r="C20" s="61"/>
      <c r="D20" s="61"/>
      <c r="E20" s="61"/>
      <c r="F20" s="61"/>
      <c r="G20" s="61"/>
    </row>
    <row r="21" spans="1:7" x14ac:dyDescent="0.25">
      <c r="A21" s="67" t="s">
        <v>456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4" t="s">
        <v>495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</row>
    <row r="23" spans="1:7" x14ac:dyDescent="0.25">
      <c r="A23" s="64" t="s">
        <v>496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</row>
    <row r="24" spans="1:7" x14ac:dyDescent="0.25">
      <c r="A24" s="64" t="s">
        <v>497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</row>
    <row r="25" spans="1:7" ht="45" customHeight="1" x14ac:dyDescent="0.25">
      <c r="A25" s="65" t="s">
        <v>498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</row>
    <row r="26" spans="1:7" x14ac:dyDescent="0.25">
      <c r="A26" s="64" t="s">
        <v>499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</row>
    <row r="27" spans="1:7" x14ac:dyDescent="0.25">
      <c r="A27" s="46"/>
      <c r="B27" s="61"/>
      <c r="C27" s="61"/>
      <c r="D27" s="61"/>
      <c r="E27" s="61"/>
      <c r="F27" s="61"/>
      <c r="G27" s="61"/>
    </row>
    <row r="28" spans="1:7" x14ac:dyDescent="0.25">
      <c r="A28" s="3" t="s">
        <v>460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9" t="s">
        <v>295</v>
      </c>
      <c r="B29" s="61">
        <v>0</v>
      </c>
      <c r="C29" s="61">
        <v>0</v>
      </c>
      <c r="D29" s="61">
        <v>0</v>
      </c>
      <c r="E29" s="61">
        <v>0</v>
      </c>
      <c r="F29" s="61">
        <v>0</v>
      </c>
      <c r="G29" s="61">
        <v>0</v>
      </c>
    </row>
    <row r="30" spans="1:7" x14ac:dyDescent="0.25">
      <c r="A30" s="46"/>
      <c r="B30" s="61"/>
      <c r="C30" s="61"/>
      <c r="D30" s="61"/>
      <c r="E30" s="61"/>
      <c r="F30" s="61"/>
      <c r="G30" s="61"/>
    </row>
    <row r="31" spans="1:7" x14ac:dyDescent="0.25">
      <c r="A31" s="3" t="s">
        <v>500</v>
      </c>
      <c r="B31" s="40">
        <f>B7+B21+B28</f>
        <v>0</v>
      </c>
      <c r="C31" s="40">
        <f t="shared" ref="C31:G31" si="2">C7+C21+C28</f>
        <v>0</v>
      </c>
      <c r="D31" s="40">
        <f t="shared" si="2"/>
        <v>0</v>
      </c>
      <c r="E31" s="40">
        <f t="shared" si="2"/>
        <v>0</v>
      </c>
      <c r="F31" s="40">
        <f t="shared" si="2"/>
        <v>0</v>
      </c>
      <c r="G31" s="40">
        <f t="shared" si="2"/>
        <v>0</v>
      </c>
    </row>
    <row r="32" spans="1:7" x14ac:dyDescent="0.25">
      <c r="A32" s="46"/>
      <c r="B32" s="61"/>
      <c r="C32" s="61"/>
      <c r="D32" s="61"/>
      <c r="E32" s="61"/>
      <c r="F32" s="61"/>
      <c r="G32" s="61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8" t="s">
        <v>462</v>
      </c>
      <c r="B34" s="61">
        <v>0</v>
      </c>
      <c r="C34" s="61">
        <v>0</v>
      </c>
      <c r="D34" s="61">
        <v>0</v>
      </c>
      <c r="E34" s="61">
        <v>0</v>
      </c>
      <c r="F34" s="61">
        <v>0</v>
      </c>
      <c r="G34" s="61">
        <v>0</v>
      </c>
    </row>
    <row r="35" spans="1:7" ht="45" customHeight="1" x14ac:dyDescent="0.25">
      <c r="A35" s="68" t="s">
        <v>501</v>
      </c>
      <c r="B35" s="61">
        <v>0</v>
      </c>
      <c r="C35" s="61">
        <v>0</v>
      </c>
      <c r="D35" s="61">
        <v>0</v>
      </c>
      <c r="E35" s="61">
        <v>0</v>
      </c>
      <c r="F35" s="61">
        <v>0</v>
      </c>
      <c r="G35" s="61">
        <v>0</v>
      </c>
    </row>
    <row r="36" spans="1:7" x14ac:dyDescent="0.25">
      <c r="A36" s="3" t="s">
        <v>502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6"/>
      <c r="B37" s="69"/>
      <c r="C37" s="69"/>
      <c r="D37" s="69"/>
      <c r="E37" s="69"/>
      <c r="F37" s="69"/>
      <c r="G37" s="69"/>
    </row>
    <row r="38" spans="1:7" x14ac:dyDescent="0.25">
      <c r="A38" s="62"/>
    </row>
    <row r="39" spans="1:7" x14ac:dyDescent="0.25">
      <c r="A39" s="191" t="s">
        <v>503</v>
      </c>
      <c r="B39" s="191"/>
      <c r="C39" s="191"/>
      <c r="D39" s="191"/>
      <c r="E39" s="191"/>
      <c r="F39" s="191"/>
      <c r="G39" s="191"/>
    </row>
    <row r="40" spans="1:7" x14ac:dyDescent="0.25">
      <c r="A40" s="191" t="s">
        <v>504</v>
      </c>
      <c r="B40" s="191"/>
      <c r="C40" s="191"/>
      <c r="D40" s="191"/>
      <c r="E40" s="191"/>
      <c r="F40" s="191"/>
      <c r="G40" s="19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8" t="s">
        <v>505</v>
      </c>
      <c r="B1" s="188"/>
      <c r="C1" s="188"/>
      <c r="D1" s="188"/>
      <c r="E1" s="188"/>
      <c r="F1" s="188"/>
      <c r="G1" s="188"/>
    </row>
    <row r="2" spans="1:7" x14ac:dyDescent="0.25">
      <c r="A2" s="131" t="str">
        <f>'Formato 1'!A2</f>
        <v>Municipio de Valle de Santiago, Gto.</v>
      </c>
      <c r="B2" s="132"/>
      <c r="C2" s="132"/>
      <c r="D2" s="132"/>
      <c r="E2" s="132"/>
      <c r="F2" s="132"/>
      <c r="G2" s="133"/>
    </row>
    <row r="3" spans="1:7" x14ac:dyDescent="0.25">
      <c r="A3" s="116" t="s">
        <v>506</v>
      </c>
      <c r="B3" s="117"/>
      <c r="C3" s="117"/>
      <c r="D3" s="117"/>
      <c r="E3" s="117"/>
      <c r="F3" s="117"/>
      <c r="G3" s="118"/>
    </row>
    <row r="4" spans="1:7" x14ac:dyDescent="0.25">
      <c r="A4" s="119" t="s">
        <v>2</v>
      </c>
      <c r="B4" s="120"/>
      <c r="C4" s="120"/>
      <c r="D4" s="120"/>
      <c r="E4" s="120"/>
      <c r="F4" s="120"/>
      <c r="G4" s="121"/>
    </row>
    <row r="5" spans="1:7" x14ac:dyDescent="0.25">
      <c r="A5" s="195" t="s">
        <v>466</v>
      </c>
      <c r="B5" s="193">
        <v>2017</v>
      </c>
      <c r="C5" s="193">
        <f>+B5+1</f>
        <v>2018</v>
      </c>
      <c r="D5" s="193">
        <f>+C5+1</f>
        <v>2019</v>
      </c>
      <c r="E5" s="193">
        <f>+D5+1</f>
        <v>2020</v>
      </c>
      <c r="F5" s="193">
        <f>+E5+1</f>
        <v>2021</v>
      </c>
      <c r="G5" s="37">
        <v>2022</v>
      </c>
    </row>
    <row r="6" spans="1:7" ht="48.75" customHeight="1" x14ac:dyDescent="0.25">
      <c r="A6" s="196"/>
      <c r="B6" s="194"/>
      <c r="C6" s="194"/>
      <c r="D6" s="194"/>
      <c r="E6" s="194"/>
      <c r="F6" s="194"/>
      <c r="G6" s="38" t="s">
        <v>507</v>
      </c>
    </row>
    <row r="7" spans="1:7" x14ac:dyDescent="0.25">
      <c r="A7" s="27" t="s">
        <v>467</v>
      </c>
      <c r="B7" s="39">
        <f>SUM(B8:B16)</f>
        <v>0</v>
      </c>
      <c r="C7" s="39">
        <f>SUM(C8:C16)</f>
        <v>0</v>
      </c>
      <c r="D7" s="39">
        <f>SUM(D8:D16)</f>
        <v>0</v>
      </c>
      <c r="E7" s="39">
        <f>SUM(E8:E16)</f>
        <v>0</v>
      </c>
      <c r="F7" s="39">
        <f>SUM(F8:F16)</f>
        <v>0</v>
      </c>
      <c r="G7" s="39">
        <f t="shared" ref="G7" si="0">SUM(G8:G16)</f>
        <v>0</v>
      </c>
    </row>
    <row r="8" spans="1:7" x14ac:dyDescent="0.25">
      <c r="A8" s="59" t="s">
        <v>468</v>
      </c>
      <c r="B8" s="61">
        <v>0</v>
      </c>
      <c r="C8" s="61">
        <v>0</v>
      </c>
      <c r="D8" s="61">
        <v>0</v>
      </c>
      <c r="E8" s="61">
        <v>0</v>
      </c>
      <c r="F8" s="61">
        <v>0</v>
      </c>
      <c r="G8" s="61">
        <v>0</v>
      </c>
    </row>
    <row r="9" spans="1:7" x14ac:dyDescent="0.25">
      <c r="A9" s="59" t="s">
        <v>469</v>
      </c>
      <c r="B9" s="61">
        <v>0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</row>
    <row r="10" spans="1:7" x14ac:dyDescent="0.25">
      <c r="A10" s="59" t="s">
        <v>470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</row>
    <row r="11" spans="1:7" ht="30" customHeight="1" x14ac:dyDescent="0.25">
      <c r="A11" s="60" t="s">
        <v>471</v>
      </c>
      <c r="B11" s="61">
        <v>0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</row>
    <row r="12" spans="1:7" ht="30" customHeight="1" x14ac:dyDescent="0.25">
      <c r="A12" s="60" t="s">
        <v>472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</row>
    <row r="13" spans="1:7" x14ac:dyDescent="0.25">
      <c r="A13" s="59" t="s">
        <v>473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</row>
    <row r="14" spans="1:7" ht="30" customHeight="1" x14ac:dyDescent="0.25">
      <c r="A14" s="60" t="s">
        <v>474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</row>
    <row r="15" spans="1:7" x14ac:dyDescent="0.25">
      <c r="A15" s="59" t="s">
        <v>475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</row>
    <row r="16" spans="1:7" x14ac:dyDescent="0.25">
      <c r="A16" s="59" t="s">
        <v>476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</row>
    <row r="17" spans="1:7" x14ac:dyDescent="0.25">
      <c r="A17" s="46"/>
      <c r="B17" s="46"/>
      <c r="C17" s="46"/>
      <c r="D17" s="46"/>
      <c r="E17" s="46"/>
      <c r="F17" s="46"/>
      <c r="G17" s="46"/>
    </row>
    <row r="18" spans="1:7" x14ac:dyDescent="0.25">
      <c r="A18" s="3" t="s">
        <v>477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9" t="s">
        <v>468</v>
      </c>
      <c r="B19" s="61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</row>
    <row r="20" spans="1:7" x14ac:dyDescent="0.25">
      <c r="A20" s="59" t="s">
        <v>469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</row>
    <row r="21" spans="1:7" x14ac:dyDescent="0.25">
      <c r="A21" s="59" t="s">
        <v>470</v>
      </c>
      <c r="B21" s="61">
        <v>0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</row>
    <row r="22" spans="1:7" ht="30" customHeight="1" x14ac:dyDescent="0.25">
      <c r="A22" s="60" t="s">
        <v>471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</row>
    <row r="23" spans="1:7" x14ac:dyDescent="0.25">
      <c r="A23" s="59" t="s">
        <v>472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</row>
    <row r="24" spans="1:7" x14ac:dyDescent="0.25">
      <c r="A24" s="59" t="s">
        <v>473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</row>
    <row r="25" spans="1:7" x14ac:dyDescent="0.25">
      <c r="A25" s="59" t="s">
        <v>474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</row>
    <row r="26" spans="1:7" x14ac:dyDescent="0.25">
      <c r="A26" s="59" t="s">
        <v>478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</row>
    <row r="27" spans="1:7" x14ac:dyDescent="0.25">
      <c r="A27" s="59" t="s">
        <v>476</v>
      </c>
      <c r="B27" s="61">
        <v>0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</row>
    <row r="28" spans="1:7" x14ac:dyDescent="0.25">
      <c r="A28" s="46"/>
      <c r="B28" s="46"/>
      <c r="C28" s="46"/>
      <c r="D28" s="46"/>
      <c r="E28" s="46"/>
      <c r="F28" s="46"/>
      <c r="G28" s="46"/>
    </row>
    <row r="29" spans="1:7" x14ac:dyDescent="0.25">
      <c r="A29" s="3" t="s">
        <v>508</v>
      </c>
      <c r="B29" s="40">
        <f>B7+B18</f>
        <v>0</v>
      </c>
      <c r="C29" s="40">
        <f t="shared" ref="C29:G29" si="2">C7+C18</f>
        <v>0</v>
      </c>
      <c r="D29" s="40">
        <f t="shared" si="2"/>
        <v>0</v>
      </c>
      <c r="E29" s="40">
        <f t="shared" si="2"/>
        <v>0</v>
      </c>
      <c r="F29" s="40">
        <f t="shared" si="2"/>
        <v>0</v>
      </c>
      <c r="G29" s="40">
        <f t="shared" si="2"/>
        <v>0</v>
      </c>
    </row>
    <row r="30" spans="1:7" x14ac:dyDescent="0.25">
      <c r="A30" s="56"/>
      <c r="B30" s="56"/>
      <c r="C30" s="56"/>
      <c r="D30" s="56"/>
      <c r="E30" s="56"/>
      <c r="F30" s="56"/>
      <c r="G30" s="56"/>
    </row>
    <row r="31" spans="1:7" x14ac:dyDescent="0.25">
      <c r="A31" s="62"/>
    </row>
    <row r="32" spans="1:7" x14ac:dyDescent="0.25">
      <c r="A32" s="191" t="s">
        <v>503</v>
      </c>
      <c r="B32" s="191"/>
      <c r="C32" s="191"/>
      <c r="D32" s="191"/>
      <c r="E32" s="191"/>
      <c r="F32" s="191"/>
      <c r="G32" s="191"/>
    </row>
    <row r="33" spans="1:7" x14ac:dyDescent="0.25">
      <c r="A33" s="191" t="s">
        <v>504</v>
      </c>
      <c r="B33" s="191"/>
      <c r="C33" s="191"/>
      <c r="D33" s="191"/>
      <c r="E33" s="191"/>
      <c r="F33" s="191"/>
      <c r="G33" s="19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8" customWidth="1"/>
    <col min="2" max="2" width="23.5703125" style="58" customWidth="1"/>
    <col min="3" max="3" width="18.42578125" style="58" customWidth="1"/>
    <col min="4" max="4" width="17.42578125" style="58" customWidth="1"/>
    <col min="5" max="5" width="19.7109375" style="58" customWidth="1"/>
    <col min="6" max="6" width="23.140625" style="58" bestFit="1" customWidth="1"/>
    <col min="7" max="211" width="65" style="58"/>
    <col min="212" max="212" width="60.5703125" style="58" customWidth="1"/>
    <col min="213" max="213" width="23.5703125" style="58" customWidth="1"/>
    <col min="214" max="214" width="18.42578125" style="58" customWidth="1"/>
    <col min="215" max="215" width="17.42578125" style="58" customWidth="1"/>
    <col min="216" max="216" width="19.7109375" style="58" customWidth="1"/>
    <col min="217" max="217" width="19.140625" style="58" customWidth="1"/>
    <col min="218" max="218" width="37.28515625" style="58" bestFit="1" customWidth="1"/>
    <col min="219" max="467" width="65" style="58"/>
    <col min="468" max="468" width="60.5703125" style="58" customWidth="1"/>
    <col min="469" max="469" width="23.5703125" style="58" customWidth="1"/>
    <col min="470" max="470" width="18.42578125" style="58" customWidth="1"/>
    <col min="471" max="471" width="17.42578125" style="58" customWidth="1"/>
    <col min="472" max="472" width="19.7109375" style="58" customWidth="1"/>
    <col min="473" max="473" width="19.140625" style="58" customWidth="1"/>
    <col min="474" max="474" width="37.28515625" style="58" bestFit="1" customWidth="1"/>
    <col min="475" max="723" width="65" style="58"/>
    <col min="724" max="724" width="60.5703125" style="58" customWidth="1"/>
    <col min="725" max="725" width="23.5703125" style="58" customWidth="1"/>
    <col min="726" max="726" width="18.42578125" style="58" customWidth="1"/>
    <col min="727" max="727" width="17.42578125" style="58" customWidth="1"/>
    <col min="728" max="728" width="19.7109375" style="58" customWidth="1"/>
    <col min="729" max="729" width="19.140625" style="58" customWidth="1"/>
    <col min="730" max="730" width="37.28515625" style="58" bestFit="1" customWidth="1"/>
    <col min="731" max="979" width="65" style="58"/>
    <col min="980" max="980" width="60.5703125" style="58" customWidth="1"/>
    <col min="981" max="981" width="23.5703125" style="58" customWidth="1"/>
    <col min="982" max="982" width="18.42578125" style="58" customWidth="1"/>
    <col min="983" max="983" width="17.42578125" style="58" customWidth="1"/>
    <col min="984" max="984" width="19.7109375" style="58" customWidth="1"/>
    <col min="985" max="985" width="19.140625" style="58" customWidth="1"/>
    <col min="986" max="986" width="37.28515625" style="58" bestFit="1" customWidth="1"/>
    <col min="987" max="1235" width="65" style="58"/>
    <col min="1236" max="1236" width="60.5703125" style="58" customWidth="1"/>
    <col min="1237" max="1237" width="23.5703125" style="58" customWidth="1"/>
    <col min="1238" max="1238" width="18.42578125" style="58" customWidth="1"/>
    <col min="1239" max="1239" width="17.42578125" style="58" customWidth="1"/>
    <col min="1240" max="1240" width="19.7109375" style="58" customWidth="1"/>
    <col min="1241" max="1241" width="19.140625" style="58" customWidth="1"/>
    <col min="1242" max="1242" width="37.28515625" style="58" bestFit="1" customWidth="1"/>
    <col min="1243" max="1491" width="65" style="58"/>
    <col min="1492" max="1492" width="60.5703125" style="58" customWidth="1"/>
    <col min="1493" max="1493" width="23.5703125" style="58" customWidth="1"/>
    <col min="1494" max="1494" width="18.42578125" style="58" customWidth="1"/>
    <col min="1495" max="1495" width="17.42578125" style="58" customWidth="1"/>
    <col min="1496" max="1496" width="19.7109375" style="58" customWidth="1"/>
    <col min="1497" max="1497" width="19.140625" style="58" customWidth="1"/>
    <col min="1498" max="1498" width="37.28515625" style="58" bestFit="1" customWidth="1"/>
    <col min="1499" max="1747" width="65" style="58"/>
    <col min="1748" max="1748" width="60.5703125" style="58" customWidth="1"/>
    <col min="1749" max="1749" width="23.5703125" style="58" customWidth="1"/>
    <col min="1750" max="1750" width="18.42578125" style="58" customWidth="1"/>
    <col min="1751" max="1751" width="17.42578125" style="58" customWidth="1"/>
    <col min="1752" max="1752" width="19.7109375" style="58" customWidth="1"/>
    <col min="1753" max="1753" width="19.140625" style="58" customWidth="1"/>
    <col min="1754" max="1754" width="37.28515625" style="58" bestFit="1" customWidth="1"/>
    <col min="1755" max="2003" width="65" style="58"/>
    <col min="2004" max="2004" width="60.5703125" style="58" customWidth="1"/>
    <col min="2005" max="2005" width="23.5703125" style="58" customWidth="1"/>
    <col min="2006" max="2006" width="18.42578125" style="58" customWidth="1"/>
    <col min="2007" max="2007" width="17.42578125" style="58" customWidth="1"/>
    <col min="2008" max="2008" width="19.7109375" style="58" customWidth="1"/>
    <col min="2009" max="2009" width="19.140625" style="58" customWidth="1"/>
    <col min="2010" max="2010" width="37.28515625" style="58" bestFit="1" customWidth="1"/>
    <col min="2011" max="2259" width="65" style="58"/>
    <col min="2260" max="2260" width="60.5703125" style="58" customWidth="1"/>
    <col min="2261" max="2261" width="23.5703125" style="58" customWidth="1"/>
    <col min="2262" max="2262" width="18.42578125" style="58" customWidth="1"/>
    <col min="2263" max="2263" width="17.42578125" style="58" customWidth="1"/>
    <col min="2264" max="2264" width="19.7109375" style="58" customWidth="1"/>
    <col min="2265" max="2265" width="19.140625" style="58" customWidth="1"/>
    <col min="2266" max="2266" width="37.28515625" style="58" bestFit="1" customWidth="1"/>
    <col min="2267" max="2515" width="65" style="58"/>
    <col min="2516" max="2516" width="60.5703125" style="58" customWidth="1"/>
    <col min="2517" max="2517" width="23.5703125" style="58" customWidth="1"/>
    <col min="2518" max="2518" width="18.42578125" style="58" customWidth="1"/>
    <col min="2519" max="2519" width="17.42578125" style="58" customWidth="1"/>
    <col min="2520" max="2520" width="19.7109375" style="58" customWidth="1"/>
    <col min="2521" max="2521" width="19.140625" style="58" customWidth="1"/>
    <col min="2522" max="2522" width="37.28515625" style="58" bestFit="1" customWidth="1"/>
    <col min="2523" max="2771" width="65" style="58"/>
    <col min="2772" max="2772" width="60.5703125" style="58" customWidth="1"/>
    <col min="2773" max="2773" width="23.5703125" style="58" customWidth="1"/>
    <col min="2774" max="2774" width="18.42578125" style="58" customWidth="1"/>
    <col min="2775" max="2775" width="17.42578125" style="58" customWidth="1"/>
    <col min="2776" max="2776" width="19.7109375" style="58" customWidth="1"/>
    <col min="2777" max="2777" width="19.140625" style="58" customWidth="1"/>
    <col min="2778" max="2778" width="37.28515625" style="58" bestFit="1" customWidth="1"/>
    <col min="2779" max="3027" width="65" style="58"/>
    <col min="3028" max="3028" width="60.5703125" style="58" customWidth="1"/>
    <col min="3029" max="3029" width="23.5703125" style="58" customWidth="1"/>
    <col min="3030" max="3030" width="18.42578125" style="58" customWidth="1"/>
    <col min="3031" max="3031" width="17.42578125" style="58" customWidth="1"/>
    <col min="3032" max="3032" width="19.7109375" style="58" customWidth="1"/>
    <col min="3033" max="3033" width="19.140625" style="58" customWidth="1"/>
    <col min="3034" max="3034" width="37.28515625" style="58" bestFit="1" customWidth="1"/>
    <col min="3035" max="3283" width="65" style="58"/>
    <col min="3284" max="3284" width="60.5703125" style="58" customWidth="1"/>
    <col min="3285" max="3285" width="23.5703125" style="58" customWidth="1"/>
    <col min="3286" max="3286" width="18.42578125" style="58" customWidth="1"/>
    <col min="3287" max="3287" width="17.42578125" style="58" customWidth="1"/>
    <col min="3288" max="3288" width="19.7109375" style="58" customWidth="1"/>
    <col min="3289" max="3289" width="19.140625" style="58" customWidth="1"/>
    <col min="3290" max="3290" width="37.28515625" style="58" bestFit="1" customWidth="1"/>
    <col min="3291" max="3539" width="65" style="58"/>
    <col min="3540" max="3540" width="60.5703125" style="58" customWidth="1"/>
    <col min="3541" max="3541" width="23.5703125" style="58" customWidth="1"/>
    <col min="3542" max="3542" width="18.42578125" style="58" customWidth="1"/>
    <col min="3543" max="3543" width="17.42578125" style="58" customWidth="1"/>
    <col min="3544" max="3544" width="19.7109375" style="58" customWidth="1"/>
    <col min="3545" max="3545" width="19.140625" style="58" customWidth="1"/>
    <col min="3546" max="3546" width="37.28515625" style="58" bestFit="1" customWidth="1"/>
    <col min="3547" max="3795" width="65" style="58"/>
    <col min="3796" max="3796" width="60.5703125" style="58" customWidth="1"/>
    <col min="3797" max="3797" width="23.5703125" style="58" customWidth="1"/>
    <col min="3798" max="3798" width="18.42578125" style="58" customWidth="1"/>
    <col min="3799" max="3799" width="17.42578125" style="58" customWidth="1"/>
    <col min="3800" max="3800" width="19.7109375" style="58" customWidth="1"/>
    <col min="3801" max="3801" width="19.140625" style="58" customWidth="1"/>
    <col min="3802" max="3802" width="37.28515625" style="58" bestFit="1" customWidth="1"/>
    <col min="3803" max="4051" width="65" style="58"/>
    <col min="4052" max="4052" width="60.5703125" style="58" customWidth="1"/>
    <col min="4053" max="4053" width="23.5703125" style="58" customWidth="1"/>
    <col min="4054" max="4054" width="18.42578125" style="58" customWidth="1"/>
    <col min="4055" max="4055" width="17.42578125" style="58" customWidth="1"/>
    <col min="4056" max="4056" width="19.7109375" style="58" customWidth="1"/>
    <col min="4057" max="4057" width="19.140625" style="58" customWidth="1"/>
    <col min="4058" max="4058" width="37.28515625" style="58" bestFit="1" customWidth="1"/>
    <col min="4059" max="4307" width="65" style="58"/>
    <col min="4308" max="4308" width="60.5703125" style="58" customWidth="1"/>
    <col min="4309" max="4309" width="23.5703125" style="58" customWidth="1"/>
    <col min="4310" max="4310" width="18.42578125" style="58" customWidth="1"/>
    <col min="4311" max="4311" width="17.42578125" style="58" customWidth="1"/>
    <col min="4312" max="4312" width="19.7109375" style="58" customWidth="1"/>
    <col min="4313" max="4313" width="19.140625" style="58" customWidth="1"/>
    <col min="4314" max="4314" width="37.28515625" style="58" bestFit="1" customWidth="1"/>
    <col min="4315" max="4563" width="65" style="58"/>
    <col min="4564" max="4564" width="60.5703125" style="58" customWidth="1"/>
    <col min="4565" max="4565" width="23.5703125" style="58" customWidth="1"/>
    <col min="4566" max="4566" width="18.42578125" style="58" customWidth="1"/>
    <col min="4567" max="4567" width="17.42578125" style="58" customWidth="1"/>
    <col min="4568" max="4568" width="19.7109375" style="58" customWidth="1"/>
    <col min="4569" max="4569" width="19.140625" style="58" customWidth="1"/>
    <col min="4570" max="4570" width="37.28515625" style="58" bestFit="1" customWidth="1"/>
    <col min="4571" max="4819" width="65" style="58"/>
    <col min="4820" max="4820" width="60.5703125" style="58" customWidth="1"/>
    <col min="4821" max="4821" width="23.5703125" style="58" customWidth="1"/>
    <col min="4822" max="4822" width="18.42578125" style="58" customWidth="1"/>
    <col min="4823" max="4823" width="17.42578125" style="58" customWidth="1"/>
    <col min="4824" max="4824" width="19.7109375" style="58" customWidth="1"/>
    <col min="4825" max="4825" width="19.140625" style="58" customWidth="1"/>
    <col min="4826" max="4826" width="37.28515625" style="58" bestFit="1" customWidth="1"/>
    <col min="4827" max="5075" width="65" style="58"/>
    <col min="5076" max="5076" width="60.5703125" style="58" customWidth="1"/>
    <col min="5077" max="5077" width="23.5703125" style="58" customWidth="1"/>
    <col min="5078" max="5078" width="18.42578125" style="58" customWidth="1"/>
    <col min="5079" max="5079" width="17.42578125" style="58" customWidth="1"/>
    <col min="5080" max="5080" width="19.7109375" style="58" customWidth="1"/>
    <col min="5081" max="5081" width="19.140625" style="58" customWidth="1"/>
    <col min="5082" max="5082" width="37.28515625" style="58" bestFit="1" customWidth="1"/>
    <col min="5083" max="5331" width="65" style="58"/>
    <col min="5332" max="5332" width="60.5703125" style="58" customWidth="1"/>
    <col min="5333" max="5333" width="23.5703125" style="58" customWidth="1"/>
    <col min="5334" max="5334" width="18.42578125" style="58" customWidth="1"/>
    <col min="5335" max="5335" width="17.42578125" style="58" customWidth="1"/>
    <col min="5336" max="5336" width="19.7109375" style="58" customWidth="1"/>
    <col min="5337" max="5337" width="19.140625" style="58" customWidth="1"/>
    <col min="5338" max="5338" width="37.28515625" style="58" bestFit="1" customWidth="1"/>
    <col min="5339" max="5587" width="65" style="58"/>
    <col min="5588" max="5588" width="60.5703125" style="58" customWidth="1"/>
    <col min="5589" max="5589" width="23.5703125" style="58" customWidth="1"/>
    <col min="5590" max="5590" width="18.42578125" style="58" customWidth="1"/>
    <col min="5591" max="5591" width="17.42578125" style="58" customWidth="1"/>
    <col min="5592" max="5592" width="19.7109375" style="58" customWidth="1"/>
    <col min="5593" max="5593" width="19.140625" style="58" customWidth="1"/>
    <col min="5594" max="5594" width="37.28515625" style="58" bestFit="1" customWidth="1"/>
    <col min="5595" max="5843" width="65" style="58"/>
    <col min="5844" max="5844" width="60.5703125" style="58" customWidth="1"/>
    <col min="5845" max="5845" width="23.5703125" style="58" customWidth="1"/>
    <col min="5846" max="5846" width="18.42578125" style="58" customWidth="1"/>
    <col min="5847" max="5847" width="17.42578125" style="58" customWidth="1"/>
    <col min="5848" max="5848" width="19.7109375" style="58" customWidth="1"/>
    <col min="5849" max="5849" width="19.140625" style="58" customWidth="1"/>
    <col min="5850" max="5850" width="37.28515625" style="58" bestFit="1" customWidth="1"/>
    <col min="5851" max="6099" width="65" style="58"/>
    <col min="6100" max="6100" width="60.5703125" style="58" customWidth="1"/>
    <col min="6101" max="6101" width="23.5703125" style="58" customWidth="1"/>
    <col min="6102" max="6102" width="18.42578125" style="58" customWidth="1"/>
    <col min="6103" max="6103" width="17.42578125" style="58" customWidth="1"/>
    <col min="6104" max="6104" width="19.7109375" style="58" customWidth="1"/>
    <col min="6105" max="6105" width="19.140625" style="58" customWidth="1"/>
    <col min="6106" max="6106" width="37.28515625" style="58" bestFit="1" customWidth="1"/>
    <col min="6107" max="6355" width="65" style="58"/>
    <col min="6356" max="6356" width="60.5703125" style="58" customWidth="1"/>
    <col min="6357" max="6357" width="23.5703125" style="58" customWidth="1"/>
    <col min="6358" max="6358" width="18.42578125" style="58" customWidth="1"/>
    <col min="6359" max="6359" width="17.42578125" style="58" customWidth="1"/>
    <col min="6360" max="6360" width="19.7109375" style="58" customWidth="1"/>
    <col min="6361" max="6361" width="19.140625" style="58" customWidth="1"/>
    <col min="6362" max="6362" width="37.28515625" style="58" bestFit="1" customWidth="1"/>
    <col min="6363" max="6611" width="65" style="58"/>
    <col min="6612" max="6612" width="60.5703125" style="58" customWidth="1"/>
    <col min="6613" max="6613" width="23.5703125" style="58" customWidth="1"/>
    <col min="6614" max="6614" width="18.42578125" style="58" customWidth="1"/>
    <col min="6615" max="6615" width="17.42578125" style="58" customWidth="1"/>
    <col min="6616" max="6616" width="19.7109375" style="58" customWidth="1"/>
    <col min="6617" max="6617" width="19.140625" style="58" customWidth="1"/>
    <col min="6618" max="6618" width="37.28515625" style="58" bestFit="1" customWidth="1"/>
    <col min="6619" max="6867" width="65" style="58"/>
    <col min="6868" max="6868" width="60.5703125" style="58" customWidth="1"/>
    <col min="6869" max="6869" width="23.5703125" style="58" customWidth="1"/>
    <col min="6870" max="6870" width="18.42578125" style="58" customWidth="1"/>
    <col min="6871" max="6871" width="17.42578125" style="58" customWidth="1"/>
    <col min="6872" max="6872" width="19.7109375" style="58" customWidth="1"/>
    <col min="6873" max="6873" width="19.140625" style="58" customWidth="1"/>
    <col min="6874" max="6874" width="37.28515625" style="58" bestFit="1" customWidth="1"/>
    <col min="6875" max="7123" width="65" style="58"/>
    <col min="7124" max="7124" width="60.5703125" style="58" customWidth="1"/>
    <col min="7125" max="7125" width="23.5703125" style="58" customWidth="1"/>
    <col min="7126" max="7126" width="18.42578125" style="58" customWidth="1"/>
    <col min="7127" max="7127" width="17.42578125" style="58" customWidth="1"/>
    <col min="7128" max="7128" width="19.7109375" style="58" customWidth="1"/>
    <col min="7129" max="7129" width="19.140625" style="58" customWidth="1"/>
    <col min="7130" max="7130" width="37.28515625" style="58" bestFit="1" customWidth="1"/>
    <col min="7131" max="7379" width="65" style="58"/>
    <col min="7380" max="7380" width="60.5703125" style="58" customWidth="1"/>
    <col min="7381" max="7381" width="23.5703125" style="58" customWidth="1"/>
    <col min="7382" max="7382" width="18.42578125" style="58" customWidth="1"/>
    <col min="7383" max="7383" width="17.42578125" style="58" customWidth="1"/>
    <col min="7384" max="7384" width="19.7109375" style="58" customWidth="1"/>
    <col min="7385" max="7385" width="19.140625" style="58" customWidth="1"/>
    <col min="7386" max="7386" width="37.28515625" style="58" bestFit="1" customWidth="1"/>
    <col min="7387" max="7635" width="65" style="58"/>
    <col min="7636" max="7636" width="60.5703125" style="58" customWidth="1"/>
    <col min="7637" max="7637" width="23.5703125" style="58" customWidth="1"/>
    <col min="7638" max="7638" width="18.42578125" style="58" customWidth="1"/>
    <col min="7639" max="7639" width="17.42578125" style="58" customWidth="1"/>
    <col min="7640" max="7640" width="19.7109375" style="58" customWidth="1"/>
    <col min="7641" max="7641" width="19.140625" style="58" customWidth="1"/>
    <col min="7642" max="7642" width="37.28515625" style="58" bestFit="1" customWidth="1"/>
    <col min="7643" max="7891" width="65" style="58"/>
    <col min="7892" max="7892" width="60.5703125" style="58" customWidth="1"/>
    <col min="7893" max="7893" width="23.5703125" style="58" customWidth="1"/>
    <col min="7894" max="7894" width="18.42578125" style="58" customWidth="1"/>
    <col min="7895" max="7895" width="17.42578125" style="58" customWidth="1"/>
    <col min="7896" max="7896" width="19.7109375" style="58" customWidth="1"/>
    <col min="7897" max="7897" width="19.140625" style="58" customWidth="1"/>
    <col min="7898" max="7898" width="37.28515625" style="58" bestFit="1" customWidth="1"/>
    <col min="7899" max="8147" width="65" style="58"/>
    <col min="8148" max="8148" width="60.5703125" style="58" customWidth="1"/>
    <col min="8149" max="8149" width="23.5703125" style="58" customWidth="1"/>
    <col min="8150" max="8150" width="18.42578125" style="58" customWidth="1"/>
    <col min="8151" max="8151" width="17.42578125" style="58" customWidth="1"/>
    <col min="8152" max="8152" width="19.7109375" style="58" customWidth="1"/>
    <col min="8153" max="8153" width="19.140625" style="58" customWidth="1"/>
    <col min="8154" max="8154" width="37.28515625" style="58" bestFit="1" customWidth="1"/>
    <col min="8155" max="8403" width="65" style="58"/>
    <col min="8404" max="8404" width="60.5703125" style="58" customWidth="1"/>
    <col min="8405" max="8405" width="23.5703125" style="58" customWidth="1"/>
    <col min="8406" max="8406" width="18.42578125" style="58" customWidth="1"/>
    <col min="8407" max="8407" width="17.42578125" style="58" customWidth="1"/>
    <col min="8408" max="8408" width="19.7109375" style="58" customWidth="1"/>
    <col min="8409" max="8409" width="19.140625" style="58" customWidth="1"/>
    <col min="8410" max="8410" width="37.28515625" style="58" bestFit="1" customWidth="1"/>
    <col min="8411" max="8659" width="65" style="58"/>
    <col min="8660" max="8660" width="60.5703125" style="58" customWidth="1"/>
    <col min="8661" max="8661" width="23.5703125" style="58" customWidth="1"/>
    <col min="8662" max="8662" width="18.42578125" style="58" customWidth="1"/>
    <col min="8663" max="8663" width="17.42578125" style="58" customWidth="1"/>
    <col min="8664" max="8664" width="19.7109375" style="58" customWidth="1"/>
    <col min="8665" max="8665" width="19.140625" style="58" customWidth="1"/>
    <col min="8666" max="8666" width="37.28515625" style="58" bestFit="1" customWidth="1"/>
    <col min="8667" max="8915" width="65" style="58"/>
    <col min="8916" max="8916" width="60.5703125" style="58" customWidth="1"/>
    <col min="8917" max="8917" width="23.5703125" style="58" customWidth="1"/>
    <col min="8918" max="8918" width="18.42578125" style="58" customWidth="1"/>
    <col min="8919" max="8919" width="17.42578125" style="58" customWidth="1"/>
    <col min="8920" max="8920" width="19.7109375" style="58" customWidth="1"/>
    <col min="8921" max="8921" width="19.140625" style="58" customWidth="1"/>
    <col min="8922" max="8922" width="37.28515625" style="58" bestFit="1" customWidth="1"/>
    <col min="8923" max="9171" width="65" style="58"/>
    <col min="9172" max="9172" width="60.5703125" style="58" customWidth="1"/>
    <col min="9173" max="9173" width="23.5703125" style="58" customWidth="1"/>
    <col min="9174" max="9174" width="18.42578125" style="58" customWidth="1"/>
    <col min="9175" max="9175" width="17.42578125" style="58" customWidth="1"/>
    <col min="9176" max="9176" width="19.7109375" style="58" customWidth="1"/>
    <col min="9177" max="9177" width="19.140625" style="58" customWidth="1"/>
    <col min="9178" max="9178" width="37.28515625" style="58" bestFit="1" customWidth="1"/>
    <col min="9179" max="9427" width="65" style="58"/>
    <col min="9428" max="9428" width="60.5703125" style="58" customWidth="1"/>
    <col min="9429" max="9429" width="23.5703125" style="58" customWidth="1"/>
    <col min="9430" max="9430" width="18.42578125" style="58" customWidth="1"/>
    <col min="9431" max="9431" width="17.42578125" style="58" customWidth="1"/>
    <col min="9432" max="9432" width="19.7109375" style="58" customWidth="1"/>
    <col min="9433" max="9433" width="19.140625" style="58" customWidth="1"/>
    <col min="9434" max="9434" width="37.28515625" style="58" bestFit="1" customWidth="1"/>
    <col min="9435" max="9683" width="65" style="58"/>
    <col min="9684" max="9684" width="60.5703125" style="58" customWidth="1"/>
    <col min="9685" max="9685" width="23.5703125" style="58" customWidth="1"/>
    <col min="9686" max="9686" width="18.42578125" style="58" customWidth="1"/>
    <col min="9687" max="9687" width="17.42578125" style="58" customWidth="1"/>
    <col min="9688" max="9688" width="19.7109375" style="58" customWidth="1"/>
    <col min="9689" max="9689" width="19.140625" style="58" customWidth="1"/>
    <col min="9690" max="9690" width="37.28515625" style="58" bestFit="1" customWidth="1"/>
    <col min="9691" max="9939" width="65" style="58"/>
    <col min="9940" max="9940" width="60.5703125" style="58" customWidth="1"/>
    <col min="9941" max="9941" width="23.5703125" style="58" customWidth="1"/>
    <col min="9942" max="9942" width="18.42578125" style="58" customWidth="1"/>
    <col min="9943" max="9943" width="17.42578125" style="58" customWidth="1"/>
    <col min="9944" max="9944" width="19.7109375" style="58" customWidth="1"/>
    <col min="9945" max="9945" width="19.140625" style="58" customWidth="1"/>
    <col min="9946" max="9946" width="37.28515625" style="58" bestFit="1" customWidth="1"/>
    <col min="9947" max="10195" width="65" style="58"/>
    <col min="10196" max="10196" width="60.5703125" style="58" customWidth="1"/>
    <col min="10197" max="10197" width="23.5703125" style="58" customWidth="1"/>
    <col min="10198" max="10198" width="18.42578125" style="58" customWidth="1"/>
    <col min="10199" max="10199" width="17.42578125" style="58" customWidth="1"/>
    <col min="10200" max="10200" width="19.7109375" style="58" customWidth="1"/>
    <col min="10201" max="10201" width="19.140625" style="58" customWidth="1"/>
    <col min="10202" max="10202" width="37.28515625" style="58" bestFit="1" customWidth="1"/>
    <col min="10203" max="10451" width="65" style="58"/>
    <col min="10452" max="10452" width="60.5703125" style="58" customWidth="1"/>
    <col min="10453" max="10453" width="23.5703125" style="58" customWidth="1"/>
    <col min="10454" max="10454" width="18.42578125" style="58" customWidth="1"/>
    <col min="10455" max="10455" width="17.42578125" style="58" customWidth="1"/>
    <col min="10456" max="10456" width="19.7109375" style="58" customWidth="1"/>
    <col min="10457" max="10457" width="19.140625" style="58" customWidth="1"/>
    <col min="10458" max="10458" width="37.28515625" style="58" bestFit="1" customWidth="1"/>
    <col min="10459" max="10707" width="65" style="58"/>
    <col min="10708" max="10708" width="60.5703125" style="58" customWidth="1"/>
    <col min="10709" max="10709" width="23.5703125" style="58" customWidth="1"/>
    <col min="10710" max="10710" width="18.42578125" style="58" customWidth="1"/>
    <col min="10711" max="10711" width="17.42578125" style="58" customWidth="1"/>
    <col min="10712" max="10712" width="19.7109375" style="58" customWidth="1"/>
    <col min="10713" max="10713" width="19.140625" style="58" customWidth="1"/>
    <col min="10714" max="10714" width="37.28515625" style="58" bestFit="1" customWidth="1"/>
    <col min="10715" max="10963" width="65" style="58"/>
    <col min="10964" max="10964" width="60.5703125" style="58" customWidth="1"/>
    <col min="10965" max="10965" width="23.5703125" style="58" customWidth="1"/>
    <col min="10966" max="10966" width="18.42578125" style="58" customWidth="1"/>
    <col min="10967" max="10967" width="17.42578125" style="58" customWidth="1"/>
    <col min="10968" max="10968" width="19.7109375" style="58" customWidth="1"/>
    <col min="10969" max="10969" width="19.140625" style="58" customWidth="1"/>
    <col min="10970" max="10970" width="37.28515625" style="58" bestFit="1" customWidth="1"/>
    <col min="10971" max="11219" width="65" style="58"/>
    <col min="11220" max="11220" width="60.5703125" style="58" customWidth="1"/>
    <col min="11221" max="11221" width="23.5703125" style="58" customWidth="1"/>
    <col min="11222" max="11222" width="18.42578125" style="58" customWidth="1"/>
    <col min="11223" max="11223" width="17.42578125" style="58" customWidth="1"/>
    <col min="11224" max="11224" width="19.7109375" style="58" customWidth="1"/>
    <col min="11225" max="11225" width="19.140625" style="58" customWidth="1"/>
    <col min="11226" max="11226" width="37.28515625" style="58" bestFit="1" customWidth="1"/>
    <col min="11227" max="11475" width="65" style="58"/>
    <col min="11476" max="11476" width="60.5703125" style="58" customWidth="1"/>
    <col min="11477" max="11477" width="23.5703125" style="58" customWidth="1"/>
    <col min="11478" max="11478" width="18.42578125" style="58" customWidth="1"/>
    <col min="11479" max="11479" width="17.42578125" style="58" customWidth="1"/>
    <col min="11480" max="11480" width="19.7109375" style="58" customWidth="1"/>
    <col min="11481" max="11481" width="19.140625" style="58" customWidth="1"/>
    <col min="11482" max="11482" width="37.28515625" style="58" bestFit="1" customWidth="1"/>
    <col min="11483" max="11731" width="65" style="58"/>
    <col min="11732" max="11732" width="60.5703125" style="58" customWidth="1"/>
    <col min="11733" max="11733" width="23.5703125" style="58" customWidth="1"/>
    <col min="11734" max="11734" width="18.42578125" style="58" customWidth="1"/>
    <col min="11735" max="11735" width="17.42578125" style="58" customWidth="1"/>
    <col min="11736" max="11736" width="19.7109375" style="58" customWidth="1"/>
    <col min="11737" max="11737" width="19.140625" style="58" customWidth="1"/>
    <col min="11738" max="11738" width="37.28515625" style="58" bestFit="1" customWidth="1"/>
    <col min="11739" max="11987" width="65" style="58"/>
    <col min="11988" max="11988" width="60.5703125" style="58" customWidth="1"/>
    <col min="11989" max="11989" width="23.5703125" style="58" customWidth="1"/>
    <col min="11990" max="11990" width="18.42578125" style="58" customWidth="1"/>
    <col min="11991" max="11991" width="17.42578125" style="58" customWidth="1"/>
    <col min="11992" max="11992" width="19.7109375" style="58" customWidth="1"/>
    <col min="11993" max="11993" width="19.140625" style="58" customWidth="1"/>
    <col min="11994" max="11994" width="37.28515625" style="58" bestFit="1" customWidth="1"/>
    <col min="11995" max="12243" width="65" style="58"/>
    <col min="12244" max="12244" width="60.5703125" style="58" customWidth="1"/>
    <col min="12245" max="12245" width="23.5703125" style="58" customWidth="1"/>
    <col min="12246" max="12246" width="18.42578125" style="58" customWidth="1"/>
    <col min="12247" max="12247" width="17.42578125" style="58" customWidth="1"/>
    <col min="12248" max="12248" width="19.7109375" style="58" customWidth="1"/>
    <col min="12249" max="12249" width="19.140625" style="58" customWidth="1"/>
    <col min="12250" max="12250" width="37.28515625" style="58" bestFit="1" customWidth="1"/>
    <col min="12251" max="12499" width="65" style="58"/>
    <col min="12500" max="12500" width="60.5703125" style="58" customWidth="1"/>
    <col min="12501" max="12501" width="23.5703125" style="58" customWidth="1"/>
    <col min="12502" max="12502" width="18.42578125" style="58" customWidth="1"/>
    <col min="12503" max="12503" width="17.42578125" style="58" customWidth="1"/>
    <col min="12504" max="12504" width="19.7109375" style="58" customWidth="1"/>
    <col min="12505" max="12505" width="19.140625" style="58" customWidth="1"/>
    <col min="12506" max="12506" width="37.28515625" style="58" bestFit="1" customWidth="1"/>
    <col min="12507" max="12755" width="65" style="58"/>
    <col min="12756" max="12756" width="60.5703125" style="58" customWidth="1"/>
    <col min="12757" max="12757" width="23.5703125" style="58" customWidth="1"/>
    <col min="12758" max="12758" width="18.42578125" style="58" customWidth="1"/>
    <col min="12759" max="12759" width="17.42578125" style="58" customWidth="1"/>
    <col min="12760" max="12760" width="19.7109375" style="58" customWidth="1"/>
    <col min="12761" max="12761" width="19.140625" style="58" customWidth="1"/>
    <col min="12762" max="12762" width="37.28515625" style="58" bestFit="1" customWidth="1"/>
    <col min="12763" max="13011" width="65" style="58"/>
    <col min="13012" max="13012" width="60.5703125" style="58" customWidth="1"/>
    <col min="13013" max="13013" width="23.5703125" style="58" customWidth="1"/>
    <col min="13014" max="13014" width="18.42578125" style="58" customWidth="1"/>
    <col min="13015" max="13015" width="17.42578125" style="58" customWidth="1"/>
    <col min="13016" max="13016" width="19.7109375" style="58" customWidth="1"/>
    <col min="13017" max="13017" width="19.140625" style="58" customWidth="1"/>
    <col min="13018" max="13018" width="37.28515625" style="58" bestFit="1" customWidth="1"/>
    <col min="13019" max="13267" width="65" style="58"/>
    <col min="13268" max="13268" width="60.5703125" style="58" customWidth="1"/>
    <col min="13269" max="13269" width="23.5703125" style="58" customWidth="1"/>
    <col min="13270" max="13270" width="18.42578125" style="58" customWidth="1"/>
    <col min="13271" max="13271" width="17.42578125" style="58" customWidth="1"/>
    <col min="13272" max="13272" width="19.7109375" style="58" customWidth="1"/>
    <col min="13273" max="13273" width="19.140625" style="58" customWidth="1"/>
    <col min="13274" max="13274" width="37.28515625" style="58" bestFit="1" customWidth="1"/>
    <col min="13275" max="13523" width="65" style="58"/>
    <col min="13524" max="13524" width="60.5703125" style="58" customWidth="1"/>
    <col min="13525" max="13525" width="23.5703125" style="58" customWidth="1"/>
    <col min="13526" max="13526" width="18.42578125" style="58" customWidth="1"/>
    <col min="13527" max="13527" width="17.42578125" style="58" customWidth="1"/>
    <col min="13528" max="13528" width="19.7109375" style="58" customWidth="1"/>
    <col min="13529" max="13529" width="19.140625" style="58" customWidth="1"/>
    <col min="13530" max="13530" width="37.28515625" style="58" bestFit="1" customWidth="1"/>
    <col min="13531" max="13779" width="65" style="58"/>
    <col min="13780" max="13780" width="60.5703125" style="58" customWidth="1"/>
    <col min="13781" max="13781" width="23.5703125" style="58" customWidth="1"/>
    <col min="13782" max="13782" width="18.42578125" style="58" customWidth="1"/>
    <col min="13783" max="13783" width="17.42578125" style="58" customWidth="1"/>
    <col min="13784" max="13784" width="19.7109375" style="58" customWidth="1"/>
    <col min="13785" max="13785" width="19.140625" style="58" customWidth="1"/>
    <col min="13786" max="13786" width="37.28515625" style="58" bestFit="1" customWidth="1"/>
    <col min="13787" max="14035" width="65" style="58"/>
    <col min="14036" max="14036" width="60.5703125" style="58" customWidth="1"/>
    <col min="14037" max="14037" width="23.5703125" style="58" customWidth="1"/>
    <col min="14038" max="14038" width="18.42578125" style="58" customWidth="1"/>
    <col min="14039" max="14039" width="17.42578125" style="58" customWidth="1"/>
    <col min="14040" max="14040" width="19.7109375" style="58" customWidth="1"/>
    <col min="14041" max="14041" width="19.140625" style="58" customWidth="1"/>
    <col min="14042" max="14042" width="37.28515625" style="58" bestFit="1" customWidth="1"/>
    <col min="14043" max="14291" width="65" style="58"/>
    <col min="14292" max="14292" width="60.5703125" style="58" customWidth="1"/>
    <col min="14293" max="14293" width="23.5703125" style="58" customWidth="1"/>
    <col min="14294" max="14294" width="18.42578125" style="58" customWidth="1"/>
    <col min="14295" max="14295" width="17.42578125" style="58" customWidth="1"/>
    <col min="14296" max="14296" width="19.7109375" style="58" customWidth="1"/>
    <col min="14297" max="14297" width="19.140625" style="58" customWidth="1"/>
    <col min="14298" max="14298" width="37.28515625" style="58" bestFit="1" customWidth="1"/>
    <col min="14299" max="14547" width="65" style="58"/>
    <col min="14548" max="14548" width="60.5703125" style="58" customWidth="1"/>
    <col min="14549" max="14549" width="23.5703125" style="58" customWidth="1"/>
    <col min="14550" max="14550" width="18.42578125" style="58" customWidth="1"/>
    <col min="14551" max="14551" width="17.42578125" style="58" customWidth="1"/>
    <col min="14552" max="14552" width="19.7109375" style="58" customWidth="1"/>
    <col min="14553" max="14553" width="19.140625" style="58" customWidth="1"/>
    <col min="14554" max="14554" width="37.28515625" style="58" bestFit="1" customWidth="1"/>
    <col min="14555" max="14803" width="65" style="58"/>
    <col min="14804" max="14804" width="60.5703125" style="58" customWidth="1"/>
    <col min="14805" max="14805" width="23.5703125" style="58" customWidth="1"/>
    <col min="14806" max="14806" width="18.42578125" style="58" customWidth="1"/>
    <col min="14807" max="14807" width="17.42578125" style="58" customWidth="1"/>
    <col min="14808" max="14808" width="19.7109375" style="58" customWidth="1"/>
    <col min="14809" max="14809" width="19.140625" style="58" customWidth="1"/>
    <col min="14810" max="14810" width="37.28515625" style="58" bestFit="1" customWidth="1"/>
    <col min="14811" max="15059" width="65" style="58"/>
    <col min="15060" max="15060" width="60.5703125" style="58" customWidth="1"/>
    <col min="15061" max="15061" width="23.5703125" style="58" customWidth="1"/>
    <col min="15062" max="15062" width="18.42578125" style="58" customWidth="1"/>
    <col min="15063" max="15063" width="17.42578125" style="58" customWidth="1"/>
    <col min="15064" max="15064" width="19.7109375" style="58" customWidth="1"/>
    <col min="15065" max="15065" width="19.140625" style="58" customWidth="1"/>
    <col min="15066" max="15066" width="37.28515625" style="58" bestFit="1" customWidth="1"/>
    <col min="15067" max="15315" width="65" style="58"/>
    <col min="15316" max="15316" width="60.5703125" style="58" customWidth="1"/>
    <col min="15317" max="15317" width="23.5703125" style="58" customWidth="1"/>
    <col min="15318" max="15318" width="18.42578125" style="58" customWidth="1"/>
    <col min="15319" max="15319" width="17.42578125" style="58" customWidth="1"/>
    <col min="15320" max="15320" width="19.7109375" style="58" customWidth="1"/>
    <col min="15321" max="15321" width="19.140625" style="58" customWidth="1"/>
    <col min="15322" max="15322" width="37.28515625" style="58" bestFit="1" customWidth="1"/>
    <col min="15323" max="15571" width="65" style="58"/>
    <col min="15572" max="15572" width="60.5703125" style="58" customWidth="1"/>
    <col min="15573" max="15573" width="23.5703125" style="58" customWidth="1"/>
    <col min="15574" max="15574" width="18.42578125" style="58" customWidth="1"/>
    <col min="15575" max="15575" width="17.42578125" style="58" customWidth="1"/>
    <col min="15576" max="15576" width="19.7109375" style="58" customWidth="1"/>
    <col min="15577" max="15577" width="19.140625" style="58" customWidth="1"/>
    <col min="15578" max="15578" width="37.28515625" style="58" bestFit="1" customWidth="1"/>
    <col min="15579" max="15827" width="65" style="58"/>
    <col min="15828" max="15828" width="60.5703125" style="58" customWidth="1"/>
    <col min="15829" max="15829" width="23.5703125" style="58" customWidth="1"/>
    <col min="15830" max="15830" width="18.42578125" style="58" customWidth="1"/>
    <col min="15831" max="15831" width="17.42578125" style="58" customWidth="1"/>
    <col min="15832" max="15832" width="19.7109375" style="58" customWidth="1"/>
    <col min="15833" max="15833" width="19.140625" style="58" customWidth="1"/>
    <col min="15834" max="15834" width="37.28515625" style="58" bestFit="1" customWidth="1"/>
    <col min="15835" max="16083" width="65" style="58"/>
    <col min="16084" max="16084" width="60.5703125" style="58" customWidth="1"/>
    <col min="16085" max="16085" width="23.5703125" style="58" customWidth="1"/>
    <col min="16086" max="16086" width="18.42578125" style="58" customWidth="1"/>
    <col min="16087" max="16087" width="17.42578125" style="58" customWidth="1"/>
    <col min="16088" max="16088" width="19.7109375" style="58" customWidth="1"/>
    <col min="16089" max="16089" width="19.140625" style="58" customWidth="1"/>
    <col min="16090" max="16090" width="37.28515625" style="58" bestFit="1" customWidth="1"/>
    <col min="16091" max="16384" width="65" style="58"/>
  </cols>
  <sheetData>
    <row r="1" spans="1:6" ht="20.100000000000001" customHeight="1" x14ac:dyDescent="0.25">
      <c r="A1" s="197" t="s">
        <v>509</v>
      </c>
      <c r="B1" s="197"/>
      <c r="C1" s="197"/>
      <c r="D1" s="197"/>
      <c r="E1" s="197"/>
      <c r="F1" s="197"/>
    </row>
    <row r="2" spans="1:6" ht="20.100000000000001" customHeight="1" x14ac:dyDescent="0.25">
      <c r="A2" s="113" t="str">
        <f>'Formato 1'!A2</f>
        <v>Municipio de Valle de Santiago, Gto.</v>
      </c>
      <c r="B2" s="137"/>
      <c r="C2" s="137"/>
      <c r="D2" s="137"/>
      <c r="E2" s="137"/>
      <c r="F2" s="138"/>
    </row>
    <row r="3" spans="1:6" ht="29.25" customHeight="1" x14ac:dyDescent="0.25">
      <c r="A3" s="139" t="s">
        <v>510</v>
      </c>
      <c r="B3" s="140"/>
      <c r="C3" s="140"/>
      <c r="D3" s="140"/>
      <c r="E3" s="140"/>
      <c r="F3" s="141"/>
    </row>
    <row r="4" spans="1:6" ht="35.25" customHeight="1" x14ac:dyDescent="0.25">
      <c r="A4" s="124"/>
      <c r="B4" s="124" t="s">
        <v>511</v>
      </c>
      <c r="C4" s="124" t="s">
        <v>512</v>
      </c>
      <c r="D4" s="124" t="s">
        <v>513</v>
      </c>
      <c r="E4" s="124" t="s">
        <v>514</v>
      </c>
      <c r="F4" s="124" t="s">
        <v>515</v>
      </c>
    </row>
    <row r="5" spans="1:6" ht="12.75" customHeight="1" x14ac:dyDescent="0.25">
      <c r="A5" s="19" t="s">
        <v>516</v>
      </c>
      <c r="B5" s="54"/>
      <c r="C5" s="54"/>
      <c r="D5" s="54"/>
      <c r="E5" s="54"/>
      <c r="F5" s="54"/>
    </row>
    <row r="6" spans="1:6" ht="30" x14ac:dyDescent="0.25">
      <c r="A6" s="60" t="s">
        <v>517</v>
      </c>
      <c r="B6" s="61"/>
      <c r="C6" s="61"/>
      <c r="D6" s="61"/>
      <c r="E6" s="61"/>
      <c r="F6" s="61"/>
    </row>
    <row r="7" spans="1:6" ht="15" x14ac:dyDescent="0.25">
      <c r="A7" s="60" t="s">
        <v>518</v>
      </c>
      <c r="B7" s="61"/>
      <c r="C7" s="61"/>
      <c r="D7" s="61"/>
      <c r="E7" s="61"/>
      <c r="F7" s="61"/>
    </row>
    <row r="8" spans="1:6" ht="15" x14ac:dyDescent="0.25">
      <c r="A8" s="68"/>
      <c r="B8" s="46"/>
      <c r="C8" s="46"/>
      <c r="D8" s="46"/>
      <c r="E8" s="46"/>
      <c r="F8" s="46"/>
    </row>
    <row r="9" spans="1:6" ht="15" x14ac:dyDescent="0.25">
      <c r="A9" s="19" t="s">
        <v>519</v>
      </c>
      <c r="B9" s="46"/>
      <c r="C9" s="46"/>
      <c r="D9" s="46"/>
      <c r="E9" s="46"/>
      <c r="F9" s="46"/>
    </row>
    <row r="10" spans="1:6" ht="15" x14ac:dyDescent="0.25">
      <c r="A10" s="60" t="s">
        <v>520</v>
      </c>
      <c r="B10" s="61"/>
      <c r="C10" s="61"/>
      <c r="D10" s="61"/>
      <c r="E10" s="61"/>
      <c r="F10" s="61"/>
    </row>
    <row r="11" spans="1:6" ht="15" x14ac:dyDescent="0.25">
      <c r="A11" s="82" t="s">
        <v>521</v>
      </c>
      <c r="B11" s="61"/>
      <c r="C11" s="61"/>
      <c r="D11" s="61"/>
      <c r="E11" s="61"/>
      <c r="F11" s="61"/>
    </row>
    <row r="12" spans="1:6" ht="15" x14ac:dyDescent="0.25">
      <c r="A12" s="82" t="s">
        <v>522</v>
      </c>
      <c r="B12" s="61"/>
      <c r="C12" s="61"/>
      <c r="D12" s="61"/>
      <c r="E12" s="61"/>
      <c r="F12" s="61"/>
    </row>
    <row r="13" spans="1:6" ht="15" x14ac:dyDescent="0.25">
      <c r="A13" s="82" t="s">
        <v>523</v>
      </c>
      <c r="B13" s="61"/>
      <c r="C13" s="61"/>
      <c r="D13" s="61"/>
      <c r="E13" s="61"/>
      <c r="F13" s="61"/>
    </row>
    <row r="14" spans="1:6" ht="15" x14ac:dyDescent="0.25">
      <c r="A14" s="60" t="s">
        <v>524</v>
      </c>
      <c r="B14" s="61"/>
      <c r="C14" s="61"/>
      <c r="D14" s="61"/>
      <c r="E14" s="61"/>
      <c r="F14" s="61"/>
    </row>
    <row r="15" spans="1:6" ht="15" x14ac:dyDescent="0.25">
      <c r="A15" s="82" t="s">
        <v>521</v>
      </c>
      <c r="B15" s="61"/>
      <c r="C15" s="61"/>
      <c r="D15" s="61"/>
      <c r="E15" s="61"/>
      <c r="F15" s="61"/>
    </row>
    <row r="16" spans="1:6" ht="15" x14ac:dyDescent="0.25">
      <c r="A16" s="82" t="s">
        <v>522</v>
      </c>
      <c r="B16" s="61"/>
      <c r="C16" s="61"/>
      <c r="D16" s="61"/>
      <c r="E16" s="61"/>
      <c r="F16" s="61"/>
    </row>
    <row r="17" spans="1:6" ht="15" x14ac:dyDescent="0.25">
      <c r="A17" s="82" t="s">
        <v>523</v>
      </c>
      <c r="B17" s="61"/>
      <c r="C17" s="61"/>
      <c r="D17" s="61"/>
      <c r="E17" s="61"/>
      <c r="F17" s="61"/>
    </row>
    <row r="18" spans="1:6" ht="15" x14ac:dyDescent="0.25">
      <c r="A18" s="60" t="s">
        <v>525</v>
      </c>
      <c r="B18" s="125"/>
      <c r="C18" s="61"/>
      <c r="D18" s="61"/>
      <c r="E18" s="61"/>
      <c r="F18" s="61"/>
    </row>
    <row r="19" spans="1:6" ht="15" x14ac:dyDescent="0.25">
      <c r="A19" s="60" t="s">
        <v>526</v>
      </c>
      <c r="B19" s="61"/>
      <c r="C19" s="61"/>
      <c r="D19" s="61"/>
      <c r="E19" s="61"/>
      <c r="F19" s="61"/>
    </row>
    <row r="20" spans="1:6" ht="30" x14ac:dyDescent="0.25">
      <c r="A20" s="60" t="s">
        <v>527</v>
      </c>
      <c r="B20" s="126"/>
      <c r="C20" s="126"/>
      <c r="D20" s="126"/>
      <c r="E20" s="126"/>
      <c r="F20" s="126"/>
    </row>
    <row r="21" spans="1:6" ht="30" x14ac:dyDescent="0.25">
      <c r="A21" s="60" t="s">
        <v>528</v>
      </c>
      <c r="B21" s="126"/>
      <c r="C21" s="126"/>
      <c r="D21" s="126"/>
      <c r="E21" s="126"/>
      <c r="F21" s="126"/>
    </row>
    <row r="22" spans="1:6" ht="30" x14ac:dyDescent="0.25">
      <c r="A22" s="60" t="s">
        <v>529</v>
      </c>
      <c r="B22" s="126"/>
      <c r="C22" s="126"/>
      <c r="D22" s="126"/>
      <c r="E22" s="126"/>
      <c r="F22" s="126"/>
    </row>
    <row r="23" spans="1:6" ht="15" x14ac:dyDescent="0.25">
      <c r="A23" s="60" t="s">
        <v>530</v>
      </c>
      <c r="B23" s="126"/>
      <c r="C23" s="126"/>
      <c r="D23" s="126"/>
      <c r="E23" s="126"/>
      <c r="F23" s="126"/>
    </row>
    <row r="24" spans="1:6" ht="15" x14ac:dyDescent="0.25">
      <c r="A24" s="60" t="s">
        <v>531</v>
      </c>
      <c r="B24" s="127"/>
      <c r="C24" s="61"/>
      <c r="D24" s="61"/>
      <c r="E24" s="61"/>
      <c r="F24" s="61"/>
    </row>
    <row r="25" spans="1:6" ht="15" x14ac:dyDescent="0.25">
      <c r="A25" s="60" t="s">
        <v>532</v>
      </c>
      <c r="B25" s="127"/>
      <c r="C25" s="61"/>
      <c r="D25" s="61"/>
      <c r="E25" s="61"/>
      <c r="F25" s="61"/>
    </row>
    <row r="26" spans="1:6" ht="15" x14ac:dyDescent="0.25">
      <c r="A26" s="68"/>
      <c r="B26" s="46"/>
      <c r="C26" s="46"/>
      <c r="D26" s="46"/>
      <c r="E26" s="46"/>
      <c r="F26" s="46"/>
    </row>
    <row r="27" spans="1:6" ht="15" x14ac:dyDescent="0.25">
      <c r="A27" s="19" t="s">
        <v>533</v>
      </c>
      <c r="B27" s="46"/>
      <c r="C27" s="46"/>
      <c r="D27" s="46"/>
      <c r="E27" s="46"/>
      <c r="F27" s="46"/>
    </row>
    <row r="28" spans="1:6" ht="15" x14ac:dyDescent="0.25">
      <c r="A28" s="60" t="s">
        <v>534</v>
      </c>
      <c r="B28" s="61"/>
      <c r="C28" s="61"/>
      <c r="D28" s="61"/>
      <c r="E28" s="61"/>
      <c r="F28" s="61"/>
    </row>
    <row r="29" spans="1:6" ht="15" x14ac:dyDescent="0.25">
      <c r="A29" s="68"/>
      <c r="B29" s="46"/>
      <c r="C29" s="46"/>
      <c r="D29" s="46"/>
      <c r="E29" s="46"/>
      <c r="F29" s="46"/>
    </row>
    <row r="30" spans="1:6" ht="15" x14ac:dyDescent="0.25">
      <c r="A30" s="19" t="s">
        <v>535</v>
      </c>
      <c r="B30" s="46"/>
      <c r="C30" s="46"/>
      <c r="D30" s="46"/>
      <c r="E30" s="46"/>
      <c r="F30" s="46"/>
    </row>
    <row r="31" spans="1:6" ht="15" x14ac:dyDescent="0.25">
      <c r="A31" s="60" t="s">
        <v>520</v>
      </c>
      <c r="B31" s="61"/>
      <c r="C31" s="61"/>
      <c r="D31" s="61"/>
      <c r="E31" s="61"/>
      <c r="F31" s="61"/>
    </row>
    <row r="32" spans="1:6" ht="15" x14ac:dyDescent="0.25">
      <c r="A32" s="60" t="s">
        <v>524</v>
      </c>
      <c r="B32" s="61"/>
      <c r="C32" s="61"/>
      <c r="D32" s="61"/>
      <c r="E32" s="61"/>
      <c r="F32" s="61"/>
    </row>
    <row r="33" spans="1:6" ht="15" x14ac:dyDescent="0.25">
      <c r="A33" s="60" t="s">
        <v>536</v>
      </c>
      <c r="B33" s="61"/>
      <c r="C33" s="61"/>
      <c r="D33" s="61"/>
      <c r="E33" s="61"/>
      <c r="F33" s="61"/>
    </row>
    <row r="34" spans="1:6" ht="15" x14ac:dyDescent="0.25">
      <c r="A34" s="68"/>
      <c r="B34" s="46"/>
      <c r="C34" s="46"/>
      <c r="D34" s="46"/>
      <c r="E34" s="46"/>
      <c r="F34" s="46"/>
    </row>
    <row r="35" spans="1:6" ht="15" x14ac:dyDescent="0.25">
      <c r="A35" s="19" t="s">
        <v>537</v>
      </c>
      <c r="B35" s="46"/>
      <c r="C35" s="46"/>
      <c r="D35" s="46"/>
      <c r="E35" s="46"/>
      <c r="F35" s="46"/>
    </row>
    <row r="36" spans="1:6" ht="15" x14ac:dyDescent="0.25">
      <c r="A36" s="60" t="s">
        <v>538</v>
      </c>
      <c r="B36" s="61"/>
      <c r="C36" s="61"/>
      <c r="D36" s="61"/>
      <c r="E36" s="61"/>
      <c r="F36" s="61"/>
    </row>
    <row r="37" spans="1:6" ht="15" x14ac:dyDescent="0.25">
      <c r="A37" s="60" t="s">
        <v>539</v>
      </c>
      <c r="B37" s="61"/>
      <c r="C37" s="61"/>
      <c r="D37" s="61"/>
      <c r="E37" s="61"/>
      <c r="F37" s="61"/>
    </row>
    <row r="38" spans="1:6" ht="15" x14ac:dyDescent="0.25">
      <c r="A38" s="60" t="s">
        <v>540</v>
      </c>
      <c r="B38" s="127"/>
      <c r="C38" s="61"/>
      <c r="D38" s="61"/>
      <c r="E38" s="61"/>
      <c r="F38" s="61"/>
    </row>
    <row r="39" spans="1:6" ht="15" x14ac:dyDescent="0.25">
      <c r="A39" s="68"/>
      <c r="B39" s="46"/>
      <c r="C39" s="46"/>
      <c r="D39" s="46"/>
      <c r="E39" s="46"/>
      <c r="F39" s="46"/>
    </row>
    <row r="40" spans="1:6" ht="15" x14ac:dyDescent="0.25">
      <c r="A40" s="19" t="s">
        <v>541</v>
      </c>
      <c r="B40" s="61"/>
      <c r="C40" s="61"/>
      <c r="D40" s="61"/>
      <c r="E40" s="61"/>
      <c r="F40" s="61"/>
    </row>
    <row r="41" spans="1:6" ht="15" x14ac:dyDescent="0.25">
      <c r="A41" s="68"/>
      <c r="B41" s="46"/>
      <c r="C41" s="46"/>
      <c r="D41" s="46"/>
      <c r="E41" s="46"/>
      <c r="F41" s="46"/>
    </row>
    <row r="42" spans="1:6" ht="15" x14ac:dyDescent="0.25">
      <c r="A42" s="19" t="s">
        <v>542</v>
      </c>
      <c r="B42" s="46"/>
      <c r="C42" s="46"/>
      <c r="D42" s="46"/>
      <c r="E42" s="46"/>
      <c r="F42" s="46"/>
    </row>
    <row r="43" spans="1:6" ht="15" x14ac:dyDescent="0.25">
      <c r="A43" s="60" t="s">
        <v>543</v>
      </c>
      <c r="B43" s="61"/>
      <c r="C43" s="61"/>
      <c r="D43" s="61"/>
      <c r="E43" s="61"/>
      <c r="F43" s="61"/>
    </row>
    <row r="44" spans="1:6" ht="15" x14ac:dyDescent="0.25">
      <c r="A44" s="60" t="s">
        <v>544</v>
      </c>
      <c r="B44" s="61"/>
      <c r="C44" s="61"/>
      <c r="D44" s="61"/>
      <c r="E44" s="61"/>
      <c r="F44" s="61"/>
    </row>
    <row r="45" spans="1:6" ht="15" x14ac:dyDescent="0.25">
      <c r="A45" s="60" t="s">
        <v>545</v>
      </c>
      <c r="B45" s="61"/>
      <c r="C45" s="61"/>
      <c r="D45" s="61"/>
      <c r="E45" s="61"/>
      <c r="F45" s="61"/>
    </row>
    <row r="46" spans="1:6" ht="15" x14ac:dyDescent="0.25">
      <c r="A46" s="68"/>
      <c r="B46" s="46"/>
      <c r="C46" s="46"/>
      <c r="D46" s="46"/>
      <c r="E46" s="46"/>
      <c r="F46" s="46"/>
    </row>
    <row r="47" spans="1:6" ht="30" x14ac:dyDescent="0.25">
      <c r="A47" s="19" t="s">
        <v>546</v>
      </c>
      <c r="B47" s="46"/>
      <c r="C47" s="46"/>
      <c r="D47" s="46"/>
      <c r="E47" s="46"/>
      <c r="F47" s="46"/>
    </row>
    <row r="48" spans="1:6" ht="15" x14ac:dyDescent="0.25">
      <c r="A48" s="60" t="s">
        <v>544</v>
      </c>
      <c r="B48" s="126"/>
      <c r="C48" s="126"/>
      <c r="D48" s="126"/>
      <c r="E48" s="126"/>
      <c r="F48" s="126"/>
    </row>
    <row r="49" spans="1:6" ht="15" x14ac:dyDescent="0.25">
      <c r="A49" s="60" t="s">
        <v>545</v>
      </c>
      <c r="B49" s="126"/>
      <c r="C49" s="126"/>
      <c r="D49" s="126"/>
      <c r="E49" s="126"/>
      <c r="F49" s="126"/>
    </row>
    <row r="50" spans="1:6" ht="15" x14ac:dyDescent="0.25">
      <c r="A50" s="68"/>
      <c r="B50" s="46"/>
      <c r="C50" s="46"/>
      <c r="D50" s="46"/>
      <c r="E50" s="46"/>
      <c r="F50" s="46"/>
    </row>
    <row r="51" spans="1:6" ht="15" x14ac:dyDescent="0.25">
      <c r="A51" s="19" t="s">
        <v>547</v>
      </c>
      <c r="B51" s="46"/>
      <c r="C51" s="46"/>
      <c r="D51" s="46"/>
      <c r="E51" s="46"/>
      <c r="F51" s="46"/>
    </row>
    <row r="52" spans="1:6" ht="15" x14ac:dyDescent="0.25">
      <c r="A52" s="60" t="s">
        <v>544</v>
      </c>
      <c r="B52" s="61"/>
      <c r="C52" s="61"/>
      <c r="D52" s="61"/>
      <c r="E52" s="61"/>
      <c r="F52" s="61"/>
    </row>
    <row r="53" spans="1:6" ht="15" x14ac:dyDescent="0.25">
      <c r="A53" s="60" t="s">
        <v>545</v>
      </c>
      <c r="B53" s="61"/>
      <c r="C53" s="61"/>
      <c r="D53" s="61"/>
      <c r="E53" s="61"/>
      <c r="F53" s="61"/>
    </row>
    <row r="54" spans="1:6" ht="15" x14ac:dyDescent="0.25">
      <c r="A54" s="60" t="s">
        <v>548</v>
      </c>
      <c r="B54" s="61"/>
      <c r="C54" s="61"/>
      <c r="D54" s="61"/>
      <c r="E54" s="61"/>
      <c r="F54" s="61"/>
    </row>
    <row r="55" spans="1:6" ht="15" x14ac:dyDescent="0.25">
      <c r="A55" s="68"/>
      <c r="B55" s="46"/>
      <c r="C55" s="46"/>
      <c r="D55" s="46"/>
      <c r="E55" s="46"/>
      <c r="F55" s="46"/>
    </row>
    <row r="56" spans="1:6" ht="44.25" customHeight="1" x14ac:dyDescent="0.25">
      <c r="A56" s="19" t="s">
        <v>549</v>
      </c>
      <c r="B56" s="46"/>
      <c r="C56" s="46"/>
      <c r="D56" s="46"/>
      <c r="E56" s="46"/>
      <c r="F56" s="46"/>
    </row>
    <row r="57" spans="1:6" ht="20.100000000000001" customHeight="1" x14ac:dyDescent="0.25">
      <c r="A57" s="60" t="s">
        <v>544</v>
      </c>
      <c r="B57" s="61"/>
      <c r="C57" s="61"/>
      <c r="D57" s="61"/>
      <c r="E57" s="61"/>
      <c r="F57" s="61"/>
    </row>
    <row r="58" spans="1:6" ht="20.100000000000001" customHeight="1" x14ac:dyDescent="0.25">
      <c r="A58" s="60" t="s">
        <v>545</v>
      </c>
      <c r="B58" s="61"/>
      <c r="C58" s="61"/>
      <c r="D58" s="61"/>
      <c r="E58" s="61"/>
      <c r="F58" s="61"/>
    </row>
    <row r="59" spans="1:6" ht="20.100000000000001" customHeight="1" x14ac:dyDescent="0.25">
      <c r="A59" s="68"/>
      <c r="B59" s="46"/>
      <c r="C59" s="46"/>
      <c r="D59" s="46"/>
      <c r="E59" s="46"/>
      <c r="F59" s="46"/>
    </row>
    <row r="60" spans="1:6" ht="20.100000000000001" customHeight="1" x14ac:dyDescent="0.25">
      <c r="A60" s="19" t="s">
        <v>550</v>
      </c>
      <c r="B60" s="46"/>
      <c r="C60" s="46"/>
      <c r="D60" s="46"/>
      <c r="E60" s="46"/>
      <c r="F60" s="46"/>
    </row>
    <row r="61" spans="1:6" ht="20.100000000000001" customHeight="1" x14ac:dyDescent="0.25">
      <c r="A61" s="60" t="s">
        <v>551</v>
      </c>
      <c r="B61" s="61"/>
      <c r="C61" s="61"/>
      <c r="D61" s="61"/>
      <c r="E61" s="61"/>
      <c r="F61" s="61"/>
    </row>
    <row r="62" spans="1:6" ht="20.100000000000001" customHeight="1" x14ac:dyDescent="0.25">
      <c r="A62" s="60" t="s">
        <v>552</v>
      </c>
      <c r="B62" s="127"/>
      <c r="C62" s="61"/>
      <c r="D62" s="61"/>
      <c r="E62" s="61"/>
      <c r="F62" s="61"/>
    </row>
    <row r="63" spans="1:6" ht="20.100000000000001" customHeight="1" x14ac:dyDescent="0.25">
      <c r="A63" s="68"/>
      <c r="B63" s="46"/>
      <c r="C63" s="46"/>
      <c r="D63" s="46"/>
      <c r="E63" s="46"/>
      <c r="F63" s="46"/>
    </row>
    <row r="64" spans="1:6" ht="20.100000000000001" customHeight="1" x14ac:dyDescent="0.25">
      <c r="A64" s="19" t="s">
        <v>553</v>
      </c>
      <c r="B64" s="46"/>
      <c r="C64" s="46"/>
      <c r="D64" s="46"/>
      <c r="E64" s="46"/>
      <c r="F64" s="46"/>
    </row>
    <row r="65" spans="1:6" ht="20.100000000000001" customHeight="1" x14ac:dyDescent="0.25">
      <c r="A65" s="60" t="s">
        <v>554</v>
      </c>
      <c r="B65" s="61"/>
      <c r="C65" s="61"/>
      <c r="D65" s="61"/>
      <c r="E65" s="61"/>
      <c r="F65" s="61"/>
    </row>
    <row r="66" spans="1:6" ht="20.100000000000001" customHeight="1" x14ac:dyDescent="0.25">
      <c r="A66" s="60" t="s">
        <v>555</v>
      </c>
      <c r="B66" s="61"/>
      <c r="C66" s="61"/>
      <c r="D66" s="61"/>
      <c r="E66" s="61"/>
      <c r="F66" s="61"/>
    </row>
    <row r="67" spans="1:6" ht="20.100000000000001" customHeight="1" x14ac:dyDescent="0.25">
      <c r="A67" s="123"/>
      <c r="B67" s="56"/>
      <c r="C67" s="56"/>
      <c r="D67" s="56"/>
      <c r="E67" s="56"/>
      <c r="F67" s="56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2023-07-28T16:55:52Z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