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DMON 2015-2018\CIERRE PRESUPUESTO 2015\"/>
    </mc:Choice>
  </mc:AlternateContent>
  <bookViews>
    <workbookView xWindow="0" yWindow="0" windowWidth="15360" windowHeight="7755" activeTab="1"/>
  </bookViews>
  <sheets>
    <sheet name="INGRESOS" sheetId="2" r:id="rId1"/>
    <sheet name="EGRESOS" sheetId="1" r:id="rId2"/>
  </sheets>
  <definedNames>
    <definedName name="_xlnm._FilterDatabase" localSheetId="1" hidden="1">EGRESOS!$A$7:$I$1171</definedName>
    <definedName name="_xlnm._FilterDatabase" localSheetId="0" hidden="1">INGRESOS!$A$15:$F$143</definedName>
    <definedName name="_xlnm.Print_Titles" localSheetId="1">EGRESOS!$1:$7</definedName>
    <definedName name="_xlnm.Print_Titles" localSheetId="0">INGRESOS!$1:$7</definedName>
  </definedNames>
  <calcPr calcId="152511"/>
</workbook>
</file>

<file path=xl/calcChain.xml><?xml version="1.0" encoding="utf-8"?>
<calcChain xmlns="http://schemas.openxmlformats.org/spreadsheetml/2006/main">
  <c r="D771" i="1" l="1"/>
  <c r="D744" i="1"/>
  <c r="D614" i="1"/>
  <c r="D172" i="1"/>
  <c r="D175" i="1"/>
  <c r="D170" i="1"/>
  <c r="D168" i="1"/>
  <c r="D166" i="1"/>
  <c r="D164" i="1"/>
  <c r="D349" i="1"/>
  <c r="B1437" i="1" l="1"/>
  <c r="D1592" i="1"/>
  <c r="D1610" i="1"/>
  <c r="C1611" i="1"/>
  <c r="B1612" i="1"/>
  <c r="C206" i="2" l="1"/>
  <c r="C205" i="2"/>
  <c r="C201" i="2"/>
  <c r="C200" i="2"/>
  <c r="C196" i="2"/>
  <c r="C192" i="2"/>
  <c r="C188" i="2"/>
  <c r="C187" i="2"/>
  <c r="C182" i="2"/>
  <c r="C183" i="2"/>
  <c r="C180" i="2"/>
  <c r="C176" i="2"/>
  <c r="C175" i="2"/>
  <c r="C171" i="2"/>
  <c r="C167" i="2"/>
  <c r="C166" i="2"/>
  <c r="C162" i="2"/>
  <c r="C157" i="2"/>
  <c r="C158" i="2"/>
  <c r="C156" i="2"/>
  <c r="C152" i="2"/>
  <c r="C148" i="2"/>
  <c r="C18" i="2"/>
  <c r="C19" i="2"/>
  <c r="C20" i="2"/>
  <c r="C21" i="2"/>
  <c r="C22" i="2"/>
  <c r="C23" i="2"/>
  <c r="C24" i="2"/>
  <c r="C26" i="2"/>
  <c r="C27" i="2"/>
  <c r="C29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1" i="2"/>
  <c r="C102" i="2"/>
  <c r="C103" i="2"/>
  <c r="C104" i="2"/>
  <c r="C105" i="2"/>
  <c r="C106" i="2"/>
  <c r="C107" i="2"/>
  <c r="C108" i="2"/>
  <c r="C109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2" i="2"/>
  <c r="C143" i="2"/>
  <c r="C17" i="2"/>
  <c r="C770" i="1" l="1"/>
  <c r="C613" i="1"/>
  <c r="C348" i="1"/>
  <c r="C110" i="1"/>
  <c r="D111" i="1"/>
  <c r="F1609" i="1" l="1"/>
  <c r="F1613" i="1"/>
  <c r="F1617" i="1"/>
  <c r="F1626" i="1"/>
  <c r="F1629" i="1"/>
  <c r="F1503" i="1"/>
  <c r="C743" i="1" l="1"/>
  <c r="F93" i="1"/>
  <c r="F16" i="1"/>
  <c r="F20" i="1"/>
  <c r="F21" i="1"/>
  <c r="F25" i="1"/>
  <c r="F26" i="1"/>
  <c r="F31" i="1"/>
  <c r="F32" i="1"/>
  <c r="F33" i="1"/>
  <c r="F34" i="1"/>
  <c r="F35" i="1"/>
  <c r="F36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7" i="1"/>
  <c r="F58" i="1"/>
  <c r="F59" i="1"/>
  <c r="F60" i="1"/>
  <c r="F61" i="1"/>
  <c r="F62" i="1"/>
  <c r="F63" i="1"/>
  <c r="F64" i="1"/>
  <c r="F65" i="1"/>
  <c r="F66" i="1"/>
  <c r="F69" i="1"/>
  <c r="F70" i="1"/>
  <c r="F71" i="1"/>
  <c r="F72" i="1"/>
  <c r="F73" i="1"/>
  <c r="F74" i="1"/>
  <c r="F77" i="1"/>
  <c r="F78" i="1"/>
  <c r="F79" i="1"/>
  <c r="F80" i="1"/>
  <c r="F81" i="1"/>
  <c r="F82" i="1"/>
  <c r="F83" i="1"/>
  <c r="F84" i="1"/>
  <c r="F85" i="1"/>
  <c r="F88" i="1"/>
  <c r="F89" i="1"/>
  <c r="F90" i="1"/>
  <c r="F94" i="1"/>
  <c r="F97" i="1"/>
  <c r="F98" i="1"/>
  <c r="F99" i="1"/>
  <c r="F102" i="1"/>
  <c r="F103" i="1"/>
  <c r="F104" i="1"/>
  <c r="F107" i="1"/>
  <c r="F108" i="1"/>
  <c r="F109" i="1"/>
  <c r="F112" i="1"/>
  <c r="F113" i="1"/>
  <c r="F114" i="1"/>
  <c r="F117" i="1"/>
  <c r="F118" i="1"/>
  <c r="F119" i="1"/>
  <c r="F120" i="1"/>
  <c r="F121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3" i="1"/>
  <c r="F165" i="1"/>
  <c r="F167" i="1"/>
  <c r="F169" i="1"/>
  <c r="F171" i="1"/>
  <c r="F173" i="1"/>
  <c r="F174" i="1"/>
  <c r="F176" i="1"/>
  <c r="F177" i="1"/>
  <c r="F178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9" i="1"/>
  <c r="F220" i="1"/>
  <c r="F221" i="1"/>
  <c r="F222" i="1"/>
  <c r="F223" i="1"/>
  <c r="F224" i="1"/>
  <c r="F225" i="1"/>
  <c r="F226" i="1"/>
  <c r="F227" i="1"/>
  <c r="F228" i="1"/>
  <c r="F229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7" i="1"/>
  <c r="F268" i="1"/>
  <c r="F269" i="1"/>
  <c r="F270" i="1"/>
  <c r="F271" i="1"/>
  <c r="F272" i="1"/>
  <c r="F273" i="1"/>
  <c r="F274" i="1"/>
  <c r="F275" i="1"/>
  <c r="F276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7" i="1"/>
  <c r="F298" i="1"/>
  <c r="F299" i="1"/>
  <c r="F300" i="1"/>
  <c r="F301" i="1"/>
  <c r="F302" i="1"/>
  <c r="F303" i="1"/>
  <c r="F304" i="1"/>
  <c r="F305" i="1"/>
  <c r="F306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50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8" i="1"/>
  <c r="F389" i="1"/>
  <c r="F390" i="1"/>
  <c r="F391" i="1"/>
  <c r="F392" i="1"/>
  <c r="F393" i="1"/>
  <c r="F394" i="1"/>
  <c r="F395" i="1"/>
  <c r="F396" i="1"/>
  <c r="F397" i="1"/>
  <c r="F398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71" i="1"/>
  <c r="F472" i="1"/>
  <c r="F473" i="1"/>
  <c r="F474" i="1"/>
  <c r="F475" i="1"/>
  <c r="F476" i="1"/>
  <c r="F477" i="1"/>
  <c r="F478" i="1"/>
  <c r="F479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535" i="1"/>
  <c r="F538" i="1"/>
  <c r="F542" i="1"/>
  <c r="F543" i="1"/>
  <c r="F544" i="1"/>
  <c r="F545" i="1"/>
  <c r="F546" i="1"/>
  <c r="F547" i="1"/>
  <c r="F548" i="1"/>
  <c r="F549" i="1"/>
  <c r="F550" i="1"/>
  <c r="F551" i="1"/>
  <c r="F552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5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5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9" i="1"/>
  <c r="F772" i="1"/>
  <c r="F773" i="1"/>
  <c r="F774" i="1"/>
  <c r="F775" i="1"/>
  <c r="F776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801" i="1"/>
  <c r="F802" i="1"/>
  <c r="F803" i="1"/>
  <c r="F804" i="1"/>
  <c r="F805" i="1"/>
  <c r="F806" i="1"/>
  <c r="F807" i="1"/>
  <c r="F808" i="1"/>
  <c r="F812" i="1"/>
  <c r="F813" i="1"/>
  <c r="F814" i="1"/>
  <c r="F815" i="1"/>
  <c r="F816" i="1"/>
  <c r="F817" i="1"/>
  <c r="F818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9" i="1"/>
  <c r="F860" i="1"/>
  <c r="F861" i="1"/>
  <c r="F862" i="1"/>
  <c r="F863" i="1"/>
  <c r="F864" i="1"/>
  <c r="F865" i="1"/>
  <c r="F869" i="1"/>
  <c r="F870" i="1"/>
  <c r="F871" i="1"/>
  <c r="F872" i="1"/>
  <c r="F873" i="1"/>
  <c r="F874" i="1"/>
  <c r="F875" i="1"/>
  <c r="F876" i="1"/>
  <c r="F877" i="1"/>
  <c r="F878" i="1"/>
  <c r="F879" i="1"/>
  <c r="F883" i="1"/>
  <c r="F884" i="1"/>
  <c r="F885" i="1"/>
  <c r="F886" i="1"/>
  <c r="F887" i="1"/>
  <c r="F888" i="1"/>
  <c r="F889" i="1"/>
  <c r="F890" i="1"/>
  <c r="F891" i="1"/>
  <c r="F892" i="1"/>
  <c r="F893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4" i="1"/>
  <c r="F915" i="1"/>
  <c r="F916" i="1"/>
  <c r="F917" i="1"/>
  <c r="F918" i="1"/>
  <c r="F919" i="1"/>
  <c r="F920" i="1"/>
  <c r="F921" i="1"/>
  <c r="F922" i="1"/>
  <c r="F923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6" i="1"/>
  <c r="F977" i="1"/>
  <c r="F978" i="1"/>
  <c r="F979" i="1"/>
  <c r="F980" i="1"/>
  <c r="F981" i="1"/>
  <c r="F982" i="1"/>
  <c r="F983" i="1"/>
  <c r="F984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6" i="1"/>
  <c r="F1049" i="1"/>
  <c r="F1050" i="1"/>
  <c r="F1051" i="1"/>
  <c r="F1052" i="1"/>
  <c r="F1053" i="1"/>
  <c r="F1056" i="1"/>
  <c r="F1057" i="1"/>
  <c r="F1058" i="1"/>
  <c r="F1059" i="1"/>
  <c r="F1060" i="1"/>
  <c r="F1061" i="1"/>
  <c r="F1064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4" i="1"/>
  <c r="F1125" i="1"/>
  <c r="F1126" i="1"/>
  <c r="F1127" i="1"/>
  <c r="F1128" i="1"/>
  <c r="F1129" i="1"/>
  <c r="F1130" i="1"/>
  <c r="F1131" i="1"/>
  <c r="F1132" i="1"/>
  <c r="F1133" i="1"/>
  <c r="F1134" i="1"/>
  <c r="F1138" i="1"/>
  <c r="F1139" i="1"/>
  <c r="F1140" i="1"/>
  <c r="F1141" i="1"/>
  <c r="F1142" i="1"/>
  <c r="F1146" i="1"/>
  <c r="F1147" i="1"/>
  <c r="F1148" i="1"/>
  <c r="F1149" i="1"/>
  <c r="F1150" i="1"/>
  <c r="F1151" i="1"/>
  <c r="F1152" i="1"/>
  <c r="F1153" i="1"/>
  <c r="F1154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80" i="1"/>
  <c r="F1184" i="1"/>
  <c r="F1188" i="1"/>
  <c r="F1197" i="1"/>
  <c r="F1198" i="1"/>
  <c r="F1199" i="1"/>
  <c r="F1203" i="1"/>
  <c r="F1207" i="1"/>
  <c r="F1210" i="1"/>
  <c r="F1213" i="1"/>
  <c r="F1214" i="1"/>
  <c r="F1218" i="1"/>
  <c r="F1221" i="1"/>
  <c r="F1224" i="1"/>
  <c r="F1228" i="1"/>
  <c r="F1232" i="1"/>
  <c r="F1236" i="1"/>
  <c r="F1240" i="1"/>
  <c r="F1249" i="1"/>
  <c r="F1253" i="1"/>
  <c r="F1256" i="1"/>
  <c r="F1259" i="1"/>
  <c r="F1263" i="1"/>
  <c r="F1266" i="1"/>
  <c r="F1270" i="1"/>
  <c r="F1274" i="1"/>
  <c r="F1278" i="1"/>
  <c r="F1281" i="1"/>
  <c r="F1285" i="1"/>
  <c r="F1294" i="1"/>
  <c r="F1302" i="1"/>
  <c r="F1303" i="1"/>
  <c r="F1304" i="1"/>
  <c r="F1305" i="1"/>
  <c r="F1306" i="1"/>
  <c r="F1307" i="1"/>
  <c r="F1308" i="1"/>
  <c r="F1312" i="1"/>
  <c r="F1315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60" i="1"/>
  <c r="F1361" i="1"/>
  <c r="F1362" i="1"/>
  <c r="F1363" i="1"/>
  <c r="F1366" i="1"/>
  <c r="F1367" i="1"/>
  <c r="F1368" i="1"/>
  <c r="F1369" i="1"/>
  <c r="F1373" i="1"/>
  <c r="F1374" i="1"/>
  <c r="F1375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6" i="1"/>
  <c r="F1397" i="1"/>
  <c r="F1398" i="1"/>
  <c r="F1399" i="1"/>
  <c r="F1400" i="1"/>
  <c r="F1401" i="1"/>
  <c r="F1402" i="1"/>
  <c r="F1403" i="1"/>
  <c r="F1404" i="1"/>
  <c r="F1405" i="1"/>
  <c r="F1409" i="1"/>
  <c r="F1410" i="1"/>
  <c r="F1413" i="1"/>
  <c r="F1414" i="1"/>
  <c r="F1415" i="1"/>
  <c r="F1416" i="1"/>
  <c r="F1419" i="1"/>
  <c r="F1420" i="1"/>
  <c r="F1421" i="1"/>
  <c r="F1422" i="1"/>
  <c r="F1423" i="1"/>
  <c r="F1424" i="1"/>
  <c r="F1427" i="1"/>
  <c r="F1428" i="1"/>
  <c r="F1429" i="1"/>
  <c r="F1430" i="1"/>
  <c r="F1431" i="1"/>
  <c r="F1432" i="1"/>
  <c r="F1436" i="1"/>
  <c r="F1438" i="1"/>
  <c r="F1442" i="1"/>
  <c r="F1443" i="1"/>
  <c r="F1453" i="1"/>
  <c r="F1457" i="1"/>
  <c r="F1460" i="1"/>
  <c r="F1461" i="1"/>
  <c r="F1462" i="1"/>
  <c r="F1465" i="1"/>
  <c r="F1469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8" i="1"/>
  <c r="F1499" i="1"/>
  <c r="F1504" i="1"/>
  <c r="F1506" i="1"/>
  <c r="F1507" i="1"/>
  <c r="F1508" i="1"/>
  <c r="F1513" i="1"/>
  <c r="F1516" i="1"/>
  <c r="F1517" i="1"/>
  <c r="F1521" i="1"/>
  <c r="F1525" i="1"/>
  <c r="F1528" i="1"/>
  <c r="F1532" i="1"/>
  <c r="F1533" i="1"/>
  <c r="F1537" i="1"/>
  <c r="F1538" i="1"/>
  <c r="F1539" i="1"/>
  <c r="F1540" i="1"/>
  <c r="F1545" i="1"/>
  <c r="F1548" i="1"/>
  <c r="F1552" i="1"/>
  <c r="F1556" i="1"/>
  <c r="F1560" i="1"/>
  <c r="F1563" i="1"/>
  <c r="F1564" i="1"/>
  <c r="F1565" i="1"/>
  <c r="F1566" i="1"/>
  <c r="F1567" i="1"/>
  <c r="F1568" i="1"/>
  <c r="F1569" i="1"/>
  <c r="F1571" i="1"/>
  <c r="F1572" i="1"/>
  <c r="F1577" i="1"/>
  <c r="F1586" i="1"/>
  <c r="F1590" i="1"/>
  <c r="F1591" i="1"/>
  <c r="F1595" i="1"/>
  <c r="F1599" i="1"/>
  <c r="F1608" i="1"/>
  <c r="F12" i="1"/>
  <c r="D1623" i="1"/>
  <c r="D1614" i="1"/>
  <c r="D1605" i="1"/>
  <c r="D1596" i="1"/>
  <c r="D1587" i="1"/>
  <c r="D1583" i="1"/>
  <c r="D1574" i="1"/>
  <c r="D1557" i="1"/>
  <c r="D1553" i="1"/>
  <c r="D1549" i="1"/>
  <c r="D1542" i="1"/>
  <c r="D1534" i="1"/>
  <c r="D1529" i="1"/>
  <c r="D1522" i="1"/>
  <c r="D1518" i="1"/>
  <c r="D1510" i="1"/>
  <c r="D1500" i="1"/>
  <c r="D1495" i="1"/>
  <c r="D1475" i="1"/>
  <c r="D1466" i="1"/>
  <c r="D1454" i="1"/>
  <c r="D1450" i="1"/>
  <c r="D1439" i="1"/>
  <c r="D1433" i="1"/>
  <c r="D1406" i="1"/>
  <c r="D1393" i="1"/>
  <c r="D1375" i="1"/>
  <c r="D1370" i="1"/>
  <c r="D1316" i="1"/>
  <c r="D1309" i="1"/>
  <c r="D1299" i="1"/>
  <c r="D1291" i="1"/>
  <c r="D1282" i="1"/>
  <c r="D1275" i="1"/>
  <c r="D1271" i="1"/>
  <c r="D1267" i="1"/>
  <c r="D1260" i="1"/>
  <c r="D1250" i="1"/>
  <c r="D1246" i="1"/>
  <c r="D1237" i="1"/>
  <c r="D1233" i="1"/>
  <c r="D1229" i="1"/>
  <c r="D1225" i="1"/>
  <c r="D1215" i="1"/>
  <c r="D1204" i="1"/>
  <c r="D1200" i="1"/>
  <c r="D1194" i="1"/>
  <c r="D1185" i="1"/>
  <c r="D1181" i="1"/>
  <c r="D1177" i="1"/>
  <c r="D1157" i="1"/>
  <c r="D1145" i="1"/>
  <c r="D1137" i="1"/>
  <c r="D1123" i="1"/>
  <c r="D1105" i="1"/>
  <c r="D1084" i="1"/>
  <c r="D1067" i="1"/>
  <c r="D1063" i="1"/>
  <c r="D1055" i="1"/>
  <c r="D1048" i="1"/>
  <c r="D1045" i="1"/>
  <c r="D987" i="1"/>
  <c r="D975" i="1"/>
  <c r="D960" i="1"/>
  <c r="D943" i="1"/>
  <c r="D926" i="1"/>
  <c r="D913" i="1"/>
  <c r="D896" i="1"/>
  <c r="D882" i="1"/>
  <c r="D868" i="1"/>
  <c r="D858" i="1"/>
  <c r="D837" i="1"/>
  <c r="D821" i="1"/>
  <c r="D811" i="1"/>
  <c r="D800" i="1"/>
  <c r="D779" i="1"/>
  <c r="D768" i="1"/>
  <c r="D748" i="1"/>
  <c r="D723" i="1"/>
  <c r="D697" i="1"/>
  <c r="D673" i="1"/>
  <c r="D644" i="1"/>
  <c r="D618" i="1"/>
  <c r="D591" i="1"/>
  <c r="D571" i="1"/>
  <c r="D555" i="1"/>
  <c r="D541" i="1"/>
  <c r="D537" i="1"/>
  <c r="D532" i="1"/>
  <c r="D513" i="1"/>
  <c r="D498" i="1"/>
  <c r="D482" i="1"/>
  <c r="D470" i="1"/>
  <c r="D455" i="1"/>
  <c r="D440" i="1"/>
  <c r="D422" i="1"/>
  <c r="D401" i="1"/>
  <c r="D387" i="1"/>
  <c r="D371" i="1"/>
  <c r="D353" i="1"/>
  <c r="D325" i="1"/>
  <c r="D309" i="1"/>
  <c r="D296" i="1"/>
  <c r="D279" i="1"/>
  <c r="D266" i="1"/>
  <c r="D248" i="1"/>
  <c r="D232" i="1"/>
  <c r="D218" i="1"/>
  <c r="D200" i="1"/>
  <c r="D180" i="1"/>
  <c r="D162" i="1"/>
  <c r="D140" i="1"/>
  <c r="D123" i="1"/>
  <c r="D116" i="1"/>
  <c r="D106" i="1"/>
  <c r="D101" i="1"/>
  <c r="D96" i="1"/>
  <c r="D92" i="1"/>
  <c r="D87" i="1"/>
  <c r="D76" i="1"/>
  <c r="D68" i="1"/>
  <c r="D56" i="1"/>
  <c r="D39" i="1"/>
  <c r="D30" i="1"/>
  <c r="D24" i="1"/>
  <c r="D19" i="1"/>
  <c r="D15" i="1"/>
  <c r="D11" i="1"/>
  <c r="B1179" i="1" l="1"/>
  <c r="B1183" i="1"/>
  <c r="B1187" i="1"/>
  <c r="B1196" i="1"/>
  <c r="B1202" i="1"/>
  <c r="B1206" i="1"/>
  <c r="B1209" i="1"/>
  <c r="B1212" i="1"/>
  <c r="B1220" i="1"/>
  <c r="B1217" i="1"/>
  <c r="B1223" i="1"/>
  <c r="B1227" i="1"/>
  <c r="B1231" i="1"/>
  <c r="B1235" i="1"/>
  <c r="B1239" i="1"/>
  <c r="B1248" i="1"/>
  <c r="B1252" i="1"/>
  <c r="B1255" i="1"/>
  <c r="B1258" i="1"/>
  <c r="B1262" i="1"/>
  <c r="B1265" i="1"/>
  <c r="B1269" i="1"/>
  <c r="B1273" i="1"/>
  <c r="B1277" i="1"/>
  <c r="B1280" i="1"/>
  <c r="B1284" i="1"/>
  <c r="B1293" i="1"/>
  <c r="B1628" i="1"/>
  <c r="B1625" i="1"/>
  <c r="B1616" i="1"/>
  <c r="B1607" i="1"/>
  <c r="B1598" i="1"/>
  <c r="B1594" i="1"/>
  <c r="B1589" i="1"/>
  <c r="B1585" i="1"/>
  <c r="B1576" i="1"/>
  <c r="B1562" i="1"/>
  <c r="B1559" i="1"/>
  <c r="B1555" i="1"/>
  <c r="B1551" i="1"/>
  <c r="B1547" i="1"/>
  <c r="B1544" i="1"/>
  <c r="B1536" i="1"/>
  <c r="B1531" i="1"/>
  <c r="B1527" i="1"/>
  <c r="B1524" i="1"/>
  <c r="B1520" i="1"/>
  <c r="B1515" i="1"/>
  <c r="B1512" i="1"/>
  <c r="B1502" i="1"/>
  <c r="B1497" i="1"/>
  <c r="B1477" i="1"/>
  <c r="B1468" i="1"/>
  <c r="B1464" i="1"/>
  <c r="B1459" i="1"/>
  <c r="B1456" i="1"/>
  <c r="B1452" i="1"/>
  <c r="B1441" i="1"/>
  <c r="B1435" i="1"/>
  <c r="B1426" i="1"/>
  <c r="B1418" i="1"/>
  <c r="B1412" i="1"/>
  <c r="B1408" i="1"/>
  <c r="B1395" i="1"/>
  <c r="B1377" i="1"/>
  <c r="B1372" i="1"/>
  <c r="B1365" i="1"/>
  <c r="B1359" i="1"/>
  <c r="B1318" i="1"/>
  <c r="B1314" i="1"/>
  <c r="B1311" i="1"/>
  <c r="B1301" i="1"/>
  <c r="B1155" i="1"/>
  <c r="B1143" i="1"/>
  <c r="B1135" i="1"/>
  <c r="B1121" i="1"/>
  <c r="B1103" i="1"/>
  <c r="B1082" i="1"/>
  <c r="B1065" i="1"/>
  <c r="B985" i="1"/>
  <c r="B973" i="1"/>
  <c r="B958" i="1"/>
  <c r="B941" i="1"/>
  <c r="B924" i="1"/>
  <c r="B911" i="1"/>
  <c r="B894" i="1"/>
  <c r="B880" i="1"/>
  <c r="B866" i="1"/>
  <c r="B856" i="1"/>
  <c r="B835" i="1"/>
  <c r="B819" i="1"/>
  <c r="B809" i="1"/>
  <c r="B798" i="1"/>
  <c r="B777" i="1"/>
  <c r="B746" i="1"/>
  <c r="B721" i="1"/>
  <c r="B695" i="1"/>
  <c r="B671" i="1"/>
  <c r="B642" i="1"/>
  <c r="B616" i="1"/>
  <c r="B589" i="1"/>
  <c r="B569" i="1"/>
  <c r="B553" i="1"/>
  <c r="B539" i="1"/>
  <c r="B511" i="1"/>
  <c r="B496" i="1"/>
  <c r="B480" i="1"/>
  <c r="B468" i="1"/>
  <c r="B453" i="1"/>
  <c r="B438" i="1"/>
  <c r="B420" i="1"/>
  <c r="B399" i="1"/>
  <c r="B385" i="1"/>
  <c r="B369" i="1"/>
  <c r="B351" i="1"/>
  <c r="B323" i="1"/>
  <c r="B307" i="1"/>
  <c r="B294" i="1"/>
  <c r="B277" i="1"/>
  <c r="B264" i="1"/>
  <c r="B246" i="1"/>
  <c r="B230" i="1"/>
  <c r="B216" i="1"/>
  <c r="B198" i="1"/>
  <c r="B160" i="1"/>
  <c r="B138" i="1"/>
  <c r="B54" i="1"/>
  <c r="B37" i="1"/>
  <c r="B28" i="1"/>
  <c r="B22" i="1"/>
  <c r="B17" i="1"/>
  <c r="B13" i="1"/>
  <c r="B9" i="1"/>
  <c r="C1627" i="1"/>
  <c r="C1624" i="1"/>
  <c r="C1615" i="1"/>
  <c r="C1606" i="1"/>
  <c r="C1597" i="1"/>
  <c r="C1593" i="1"/>
  <c r="C1588" i="1"/>
  <c r="C1584" i="1"/>
  <c r="C1575" i="1"/>
  <c r="C1561" i="1"/>
  <c r="C1558" i="1"/>
  <c r="C1554" i="1"/>
  <c r="C1550" i="1"/>
  <c r="C1546" i="1"/>
  <c r="C1543" i="1"/>
  <c r="C1535" i="1"/>
  <c r="C1526" i="1"/>
  <c r="C1530" i="1"/>
  <c r="C1523" i="1"/>
  <c r="C1519" i="1"/>
  <c r="C1514" i="1"/>
  <c r="C1511" i="1"/>
  <c r="C1501" i="1"/>
  <c r="C1496" i="1"/>
  <c r="C1476" i="1"/>
  <c r="C1467" i="1"/>
  <c r="C1463" i="1"/>
  <c r="C1458" i="1"/>
  <c r="C1455" i="1"/>
  <c r="C1451" i="1"/>
  <c r="C1440" i="1"/>
  <c r="C1434" i="1"/>
  <c r="C1425" i="1"/>
  <c r="C1417" i="1"/>
  <c r="C1411" i="1"/>
  <c r="C1407" i="1"/>
  <c r="C1394" i="1"/>
  <c r="C1376" i="1"/>
  <c r="C1371" i="1"/>
  <c r="C1364" i="1"/>
  <c r="C1358" i="1"/>
  <c r="C1317" i="1"/>
  <c r="C1313" i="1"/>
  <c r="C1310" i="1"/>
  <c r="C1300" i="1"/>
  <c r="C1292" i="1"/>
  <c r="C1283" i="1"/>
  <c r="C1279" i="1"/>
  <c r="C1276" i="1"/>
  <c r="C1272" i="1"/>
  <c r="C1268" i="1"/>
  <c r="C1264" i="1"/>
  <c r="C1261" i="1"/>
  <c r="C1257" i="1"/>
  <c r="C1254" i="1"/>
  <c r="C1251" i="1"/>
  <c r="C1247" i="1"/>
  <c r="C1238" i="1"/>
  <c r="C1234" i="1"/>
  <c r="C1230" i="1"/>
  <c r="C1226" i="1"/>
  <c r="C1222" i="1"/>
  <c r="C1219" i="1"/>
  <c r="C1216" i="1"/>
  <c r="C1211" i="1"/>
  <c r="C1208" i="1"/>
  <c r="C1205" i="1"/>
  <c r="C1201" i="1"/>
  <c r="C1195" i="1"/>
  <c r="C1186" i="1"/>
  <c r="C1182" i="1"/>
  <c r="C1178" i="1"/>
  <c r="C1156" i="1"/>
  <c r="C1144" i="1"/>
  <c r="C1136" i="1"/>
  <c r="C1122" i="1"/>
  <c r="C1104" i="1"/>
  <c r="C1083" i="1"/>
  <c r="C1066" i="1"/>
  <c r="C1062" i="1"/>
  <c r="C1054" i="1"/>
  <c r="C1047" i="1"/>
  <c r="C1044" i="1"/>
  <c r="C986" i="1"/>
  <c r="C974" i="1"/>
  <c r="C959" i="1"/>
  <c r="C942" i="1"/>
  <c r="C925" i="1"/>
  <c r="C912" i="1"/>
  <c r="C895" i="1"/>
  <c r="C881" i="1"/>
  <c r="C867" i="1"/>
  <c r="C857" i="1"/>
  <c r="C836" i="1"/>
  <c r="C820" i="1"/>
  <c r="C810" i="1"/>
  <c r="C799" i="1"/>
  <c r="C778" i="1"/>
  <c r="C767" i="1"/>
  <c r="C747" i="1"/>
  <c r="C722" i="1"/>
  <c r="C696" i="1"/>
  <c r="C672" i="1"/>
  <c r="C643" i="1"/>
  <c r="C617" i="1"/>
  <c r="C590" i="1"/>
  <c r="C570" i="1"/>
  <c r="C554" i="1"/>
  <c r="C540" i="1"/>
  <c r="C536" i="1"/>
  <c r="C531" i="1"/>
  <c r="C512" i="1"/>
  <c r="C497" i="1"/>
  <c r="C481" i="1"/>
  <c r="C469" i="1"/>
  <c r="C454" i="1"/>
  <c r="C439" i="1"/>
  <c r="C421" i="1"/>
  <c r="C400" i="1"/>
  <c r="C386" i="1"/>
  <c r="C370" i="1"/>
  <c r="C352" i="1"/>
  <c r="C324" i="1"/>
  <c r="C308" i="1"/>
  <c r="C295" i="1"/>
  <c r="C278" i="1"/>
  <c r="C265" i="1"/>
  <c r="C247" i="1"/>
  <c r="C231" i="1"/>
  <c r="C217" i="1"/>
  <c r="C199" i="1"/>
  <c r="C179" i="1"/>
  <c r="C161" i="1"/>
  <c r="C139" i="1"/>
  <c r="C122" i="1"/>
  <c r="C115" i="1"/>
  <c r="C105" i="1"/>
  <c r="C100" i="1"/>
  <c r="C95" i="1"/>
  <c r="C91" i="1"/>
  <c r="C86" i="1"/>
  <c r="C75" i="1"/>
  <c r="C67" i="1"/>
  <c r="C55" i="1"/>
  <c r="C38" i="1"/>
  <c r="C29" i="1"/>
  <c r="C23" i="1"/>
  <c r="C18" i="1"/>
  <c r="C14" i="1"/>
  <c r="C10" i="1"/>
  <c r="E185" i="2" l="1"/>
  <c r="E209" i="2" l="1"/>
  <c r="H1622" i="1"/>
  <c r="H1626" i="1"/>
  <c r="H1604" i="1"/>
  <c r="H1582" i="1"/>
  <c r="H1545" i="1"/>
  <c r="H1544" i="1"/>
  <c r="H1543" i="1"/>
  <c r="H1542" i="1"/>
  <c r="H1541" i="1"/>
  <c r="H1474" i="1"/>
  <c r="H1449" i="1"/>
  <c r="H1444" i="1"/>
  <c r="H1298" i="1"/>
  <c r="H1445" i="1" l="1"/>
  <c r="H27" i="1"/>
  <c r="H1633" i="1" l="1"/>
</calcChain>
</file>

<file path=xl/sharedStrings.xml><?xml version="1.0" encoding="utf-8"?>
<sst xmlns="http://schemas.openxmlformats.org/spreadsheetml/2006/main" count="2931" uniqueCount="585">
  <si>
    <t>31111-0301  DESPACHO DEL SECRETARIO PARTICULAR</t>
  </si>
  <si>
    <t>E0015  AYUDAS SOCIALES</t>
  </si>
  <si>
    <t>2.6.8  OTROS GRUPOS VULNERABLES</t>
  </si>
  <si>
    <t>4415  AYUDAS Y APOYOS</t>
  </si>
  <si>
    <t>31111-0501  DESPACHO DEL TESORERO</t>
  </si>
  <si>
    <t>T0026  Aportaciones a la seguridad social</t>
  </si>
  <si>
    <t>1.5.1  ASUNTOS FINANCIEROS</t>
  </si>
  <si>
    <t>1413  Aportaciones IMSS</t>
  </si>
  <si>
    <t>31111-0703  DEPARTAMENTO DE CONTROL DE OBRA</t>
  </si>
  <si>
    <t>E0049  AREA DE CONSTRUCCION</t>
  </si>
  <si>
    <t>2.2.1  URBANIZACION</t>
  </si>
  <si>
    <t>3251  Arrendam Vehículos p Seg pub y nal</t>
  </si>
  <si>
    <t>6141  División de terrenos y Constr de obras de urbaniz</t>
  </si>
  <si>
    <t>31111-0706  AREA DE CONSTRUCCION</t>
  </si>
  <si>
    <t>6121  Edificación no habitacional</t>
  </si>
  <si>
    <t>6151  Construcción de vías de comunicación</t>
  </si>
  <si>
    <t>31111-0901  DESP DIRECTOR DESARROLLO SOCIAL Y RURAL</t>
  </si>
  <si>
    <t>S0137  PROGRAMA IMPULSO AL DESARROLLO DEL HOGAR TECHO DIG</t>
  </si>
  <si>
    <t>2.2.5  VIVIENDA</t>
  </si>
  <si>
    <t>6111  Edificación habitacional</t>
  </si>
  <si>
    <t>31111-1501  DESPACHO DEL OFICIAL MAYOR</t>
  </si>
  <si>
    <t>E0086  ADM GOB OFICIAL MAYO</t>
  </si>
  <si>
    <t>1.3.4  FUNCION PUBLICA</t>
  </si>
  <si>
    <t>2612  Combus Lub y aditivos vehículos Serv Pub</t>
  </si>
  <si>
    <t>11401 RECURSO MUNICIPAL 2014 Total</t>
  </si>
  <si>
    <t>2991  Ref y Acces menores otros bienes muebles</t>
  </si>
  <si>
    <t>2214  PRODUCTOS ALIMENTICIOS PARA PERSONAS</t>
  </si>
  <si>
    <t>2161  Material de limpieza</t>
  </si>
  <si>
    <t>2141  Mat y útiles de tecnologías de la Info y Com</t>
  </si>
  <si>
    <t>2111  Materiales y útiles de oficina</t>
  </si>
  <si>
    <t>1714  PREMIO POR PUNTUALIDAD</t>
  </si>
  <si>
    <t>1713  PREMIO POR ASISTENCIA</t>
  </si>
  <si>
    <t>1594  Fondo de ahorro</t>
  </si>
  <si>
    <t>1593  Despensa</t>
  </si>
  <si>
    <t>1323  Gratificación de fin de año</t>
  </si>
  <si>
    <t>1321  Prima Vacacional</t>
  </si>
  <si>
    <t>1131  Sueldos Base</t>
  </si>
  <si>
    <t>2.1.6  OTROS PROTECC AMBIENTAL</t>
  </si>
  <si>
    <t>E0076  ADM GOB DIR ECOLOGIA</t>
  </si>
  <si>
    <t>31111-1901  DIRECCIÓN DE ECOLOGÍA</t>
  </si>
  <si>
    <t>3751  Viáticos nac p Serv pub Desemp funciones ofic</t>
  </si>
  <si>
    <t>3361  Impresiones doc ofic p prestación de Serv pub</t>
  </si>
  <si>
    <t>3341  Servicios de capacitación</t>
  </si>
  <si>
    <t>2151  Material impreso e información digital</t>
  </si>
  <si>
    <t>3.7.1  TURISMO</t>
  </si>
  <si>
    <t>E0074  FUNCIONES DE DESARROLLO ECONOMICO</t>
  </si>
  <si>
    <t>31111-1801  DIRECCIÓN DE TURISMO</t>
  </si>
  <si>
    <t>2.4.1  DEPORTE Y RECREACION</t>
  </si>
  <si>
    <t>E0080  ADM GOB ATENC JUVENTUD</t>
  </si>
  <si>
    <t>31111-1705  DEPARTAMENTO DE ATENCIÓN AL JUVENTUD</t>
  </si>
  <si>
    <t>2212  Prod Alim p pers en instalac de depend y ent</t>
  </si>
  <si>
    <t>E0084  ADM GIMNASIO MPAL</t>
  </si>
  <si>
    <t>31111-1704  DEPARTAMENTO DE GIMNASIO</t>
  </si>
  <si>
    <t>2911  Herramientas menores</t>
  </si>
  <si>
    <t>2731  Artículos deportivos</t>
  </si>
  <si>
    <t>2491  Materiales diversos</t>
  </si>
  <si>
    <t>2471  Estructuras y manufacturas</t>
  </si>
  <si>
    <t>2461  Material eléctrico y electrónico</t>
  </si>
  <si>
    <t>2431  Materiales de construcción de cal y yeso</t>
  </si>
  <si>
    <t>E0083  ADM UNID DEPORTIVA</t>
  </si>
  <si>
    <t>31111-1703  DEPARTAMENTO DE UNIDAD DEPORTIVA</t>
  </si>
  <si>
    <t>4454  AYUDAS SOCIALES A AGRUPACIONES</t>
  </si>
  <si>
    <t>3331  Servicios de consultoría administrativa</t>
  </si>
  <si>
    <t>2711  Vestuario y uniformes</t>
  </si>
  <si>
    <t>E0079  ADM GOB COM MUN DEPORTE</t>
  </si>
  <si>
    <t>31111-1701  DIRECCIÓN COMISIÓN MUNICIPAL DEL DEPORTE</t>
  </si>
  <si>
    <t>3521  Instal Rep y mantto  de Mobil y Eq de admon</t>
  </si>
  <si>
    <t>3181  Servicio postal</t>
  </si>
  <si>
    <t>2941  Ref y Acces men Eq cómputo y tecn de la Info</t>
  </si>
  <si>
    <t>2921  Refacciones y accesorios menores de edificios</t>
  </si>
  <si>
    <t>1.8.5  OTROS SERVICIOS GENERALES</t>
  </si>
  <si>
    <t>E0088  ADM GOB ADQUISICIONES</t>
  </si>
  <si>
    <t>31111-1503  DEPARTAMENTO DE ADQUISICIONES</t>
  </si>
  <si>
    <t>4458  AYUDA SOCIAL CENTROS CASSA</t>
  </si>
  <si>
    <t>U0086  CONVENIO CENTROS CASSA</t>
  </si>
  <si>
    <t>5641  Sistemas de aire acondicionado calefacción y refr</t>
  </si>
  <si>
    <t>5211  Equipo de audio y de video</t>
  </si>
  <si>
    <t>5151  Computadoras y equipo periférico</t>
  </si>
  <si>
    <t>5111  Muebles de oficina y estantería</t>
  </si>
  <si>
    <t>1.5.2  ASUNTOS HACENDARIOS</t>
  </si>
  <si>
    <t>S0147  PROGRAMA MAS</t>
  </si>
  <si>
    <t>1522  Liquid por indem y sueldos y salarios caídos</t>
  </si>
  <si>
    <t>1311  Prima quinquenal</t>
  </si>
  <si>
    <t>L0086  SETENCIAS Y RESOLUCIONES</t>
  </si>
  <si>
    <t>4521  Jubilaciones</t>
  </si>
  <si>
    <t>J0086  PENSIONES Y JUBILACIONES</t>
  </si>
  <si>
    <t>5671  Herramientas y maquinas -herramienta</t>
  </si>
  <si>
    <t>5651  Equipo de comunicación y telecomunicacion</t>
  </si>
  <si>
    <t>5491  Otro equipo de transporte</t>
  </si>
  <si>
    <t>5311  Equipo para uso médico dental y para laboratorio</t>
  </si>
  <si>
    <t>5231  Camaras fotograficas y de video</t>
  </si>
  <si>
    <t>3821  Gastos de orden social y cultural</t>
  </si>
  <si>
    <t>3791  Otros servicios de traslado y hospedaje</t>
  </si>
  <si>
    <t>3721  Pasajes terr nac p  Serv pub en comisiones</t>
  </si>
  <si>
    <t>3571  Instal Rep y mantto de maq otros Eq y herrami</t>
  </si>
  <si>
    <t>3551  Mantto y conserv Veh terrestres aéreos mariti</t>
  </si>
  <si>
    <t>3511  Conservación y mantenimiento de inmuebles</t>
  </si>
  <si>
    <t>3481  Comisiones por ventas</t>
  </si>
  <si>
    <t>3321  Serv de diseño arquitectura ing y activ relac</t>
  </si>
  <si>
    <t>3221  Arrendamiento de edificios y locales</t>
  </si>
  <si>
    <t>3171  Servicios de acceso de internet</t>
  </si>
  <si>
    <t>3151  Servicio telefonía celular</t>
  </si>
  <si>
    <t>3141  Servicio telefonía tradicional</t>
  </si>
  <si>
    <t>3111  Servicio de energía eléctrica</t>
  </si>
  <si>
    <t>2961  Ref y Acces menores de Eq de transporte</t>
  </si>
  <si>
    <t>2722  Prendas de protección personal</t>
  </si>
  <si>
    <t>2561  Fibras sintéticas hules plásticos y derivados</t>
  </si>
  <si>
    <t>2541  Materiales accesorios y suministros médicos</t>
  </si>
  <si>
    <t>2531  Medicinas y productos farmacéuticos</t>
  </si>
  <si>
    <t>2441  Materiales de construcción de madera</t>
  </si>
  <si>
    <t>2421  Materiales de construcción de concreto</t>
  </si>
  <si>
    <t>2411  Materiales de construcción minerales no metálicos</t>
  </si>
  <si>
    <t>2231  Utensilios para el servicio de alimentación</t>
  </si>
  <si>
    <t>1592  Otras prestaciones</t>
  </si>
  <si>
    <t>1541  Prestaciones establecidas por CGT</t>
  </si>
  <si>
    <t>1331  Remuneraciones por horas extraordinarias</t>
  </si>
  <si>
    <t>1221  Remuneraciones para eventuales</t>
  </si>
  <si>
    <t>1212  Honorarios asimilados</t>
  </si>
  <si>
    <t>2741  Productos textiles</t>
  </si>
  <si>
    <t>2.4.2  CULTURA</t>
  </si>
  <si>
    <t>E0085  ADM GOB AUDITORIO</t>
  </si>
  <si>
    <t>31111-1406  DEPARTAMENTO DE AUDITORIO</t>
  </si>
  <si>
    <t>E0082  ADM GOB BIBLIOTECAS</t>
  </si>
  <si>
    <t>31111-1403  DEPARTAMENTO DE BIBLIOTECAS</t>
  </si>
  <si>
    <t>4421  Becas</t>
  </si>
  <si>
    <t>3832  Eventos</t>
  </si>
  <si>
    <t>2.5.6  OTROS SERVICIO EDUCATIVOS</t>
  </si>
  <si>
    <t>E0077  ADM GOB EDUCACIÓN Y FOMENTO CIVICO</t>
  </si>
  <si>
    <t>31111-1401  DESP DIR EDUCACION FOMNTO CIVICO DEPTIVO</t>
  </si>
  <si>
    <t>2.2.7  DESARROLLO REGIONAL</t>
  </si>
  <si>
    <t>E0075  ADM GOB DIR DES URBANO</t>
  </si>
  <si>
    <t>31111-1301  DESP DIRTOR DESARROLLO URBANO Y ECOLOGIA</t>
  </si>
  <si>
    <t>3.1.1  ASUNT ECONOMICOS Y COMERC</t>
  </si>
  <si>
    <t>E0073  FUNCIONES DE DESARROLLO ECONOMICO</t>
  </si>
  <si>
    <t>31111-1202  DEPARTAMENTO DE SERVICIOS EMPRESARIALES</t>
  </si>
  <si>
    <t>4234  Transf asignaciones subsidios y otras ayudas</t>
  </si>
  <si>
    <t>3611  Difusión e Info mensajes activ gubernamentales</t>
  </si>
  <si>
    <t>E0072  FUNCIONES DE DESARROLLO ECONOMICO</t>
  </si>
  <si>
    <t>31111-1201  DESPACHO DIRECTOR DESARROLLO ECONOMICO</t>
  </si>
  <si>
    <t>2522  Plaguicidas y pesticidas</t>
  </si>
  <si>
    <t>1.7.3  OTROS ASUNTOS ORDEN PUBLI</t>
  </si>
  <si>
    <t>E0071  ADM GOB CARCEL MPAL</t>
  </si>
  <si>
    <t>31111-1104  DEPARTAMENTO DE CARCEL MUNICIPAL</t>
  </si>
  <si>
    <t>1342  Compensaciones por servicios</t>
  </si>
  <si>
    <t>E0070  ADM GOB TRANSITO/ TRA</t>
  </si>
  <si>
    <t>31111-1103  DEPARTAMENTO DE TRANSITO Y TRANSPORTE</t>
  </si>
  <si>
    <t>1.7.2  PROTECCION CIVIL</t>
  </si>
  <si>
    <t>E0069  ADM GOB PROTEC CIVIL</t>
  </si>
  <si>
    <t>31111-1102  DEPTO DIRECCION MPAL DE PROTECCION CIVIL</t>
  </si>
  <si>
    <t>3531  Instal Rep y mantto de bienes informáticos</t>
  </si>
  <si>
    <t>3371  Servicios de protección y seguridad</t>
  </si>
  <si>
    <t>3291  Otros Arrendamientos</t>
  </si>
  <si>
    <t>2931  Refacciones y accesorios menores de mobiliario</t>
  </si>
  <si>
    <t>2371  Productos de cuero piel plástico y hule</t>
  </si>
  <si>
    <t>2221  Productos alimenticios para animales</t>
  </si>
  <si>
    <t>1.7.1  POLICIA</t>
  </si>
  <si>
    <t>E0067  ADM GOB DIR SEG PUBL</t>
  </si>
  <si>
    <t>31111-1101  DES DIR SEG PUB TRANSTO Y PROTCION CIVIL</t>
  </si>
  <si>
    <t>E0065  FUNCIONES DE DESARROLLO SOCIAL</t>
  </si>
  <si>
    <t>31111-1001  DESP DIR PARA DESAR INTEGRAL DE LA MUJER</t>
  </si>
  <si>
    <t>E0064  JEFATURA DE ZONA R</t>
  </si>
  <si>
    <t>31111-0904  DEPARTAMENTO DE COPLADEM</t>
  </si>
  <si>
    <t>2.3.1  PREST SER SALUD COMUNIDAD</t>
  </si>
  <si>
    <t>E0063  FUNCIONES DE DESARROLLO SOCIAL</t>
  </si>
  <si>
    <t>31111-0903  DEPARTAMENTO DE SALUD</t>
  </si>
  <si>
    <t>4422  Despensas</t>
  </si>
  <si>
    <t>E0060  ADM GOB OPORTUNIDADES</t>
  </si>
  <si>
    <t>31111-0902  DEPTO ENLACE MUNICIPAL DE OPORTUNIDADES</t>
  </si>
  <si>
    <t>5121  Muebles excepto de oficina y estantería</t>
  </si>
  <si>
    <t>S0141  PIECIS Prog de Infraestruca Equipamiento centro im</t>
  </si>
  <si>
    <t>E0093  MI CASA DIFERENTE</t>
  </si>
  <si>
    <t>E0059  ADM GOB DIR DE SOCIAL</t>
  </si>
  <si>
    <t>2.2.6  SERVICIOS COMUNALES</t>
  </si>
  <si>
    <t>I0058  PANTEONES FORTAMUN</t>
  </si>
  <si>
    <t>E0058  ADM GOB ERCADO MPAL</t>
  </si>
  <si>
    <t>31111-0807  DEPARTAMENTO DE PANTEONES</t>
  </si>
  <si>
    <t>4451  Donativos a instituciones sin fines de lucro</t>
  </si>
  <si>
    <t>2591  OTROS PRODUCTOS QUIMICOS</t>
  </si>
  <si>
    <t>E0057  ADM GOB ERCADO MPAL</t>
  </si>
  <si>
    <t>31111-0806  DEPARTAMENTO DE MERCADO MUNICIPAL</t>
  </si>
  <si>
    <t>3941  Sentencias y resoluciones judiciales</t>
  </si>
  <si>
    <t>3591  Servicios de jardinería y fumigación</t>
  </si>
  <si>
    <t>2493  MATERIALES DIVERSOS PARA MATANZA</t>
  </si>
  <si>
    <t>E0056  ADM GOB RASTRO MPAL</t>
  </si>
  <si>
    <t>31111-0805  DEPARTAMENTO DE RASTRO MUNICIPAL</t>
  </si>
  <si>
    <t>2521  Fertilizantes y abonos</t>
  </si>
  <si>
    <t>2492  MATERIALES DIVERSOS JARDINERIA</t>
  </si>
  <si>
    <t>E0055  ADM GOB PARQ Y JARDI</t>
  </si>
  <si>
    <t>31111-0804  DEPARTAMENTO DE PARQUES Y JARDINES</t>
  </si>
  <si>
    <t>2.1.1  ORDENACION DE DESECHOS</t>
  </si>
  <si>
    <t>E0053  ADM GOB DEPTO LIMPIA</t>
  </si>
  <si>
    <t>31111-0803  DEPARTAMENTO DE LIMPIA</t>
  </si>
  <si>
    <t>2.2.4  ALUMBRADO PUBLICO</t>
  </si>
  <si>
    <t>E0052  ADM GOB DIR ALUM PUB</t>
  </si>
  <si>
    <t>31111-0802  DEPARTAMENTO DE ALUMBRADO PUBLICO</t>
  </si>
  <si>
    <t>E0051  ADM GOB DIR SER PUBL</t>
  </si>
  <si>
    <t>31111-0801  DESPACHO DIRECTOR DE SERVICIOS PUBLICOS</t>
  </si>
  <si>
    <t>E0091  ADMON DPTO MAT Y E. P</t>
  </si>
  <si>
    <t>31111-0705  DEP DE MATERIALES Y EQUIPO PESADO</t>
  </si>
  <si>
    <t>U0090  Proyecto de Rehabilitación de Bibliotecas</t>
  </si>
  <si>
    <t>E0046  ADM GOB DEPTO CONTROL OBRA</t>
  </si>
  <si>
    <t>E0042  AREA DE PLANEACIÓN</t>
  </si>
  <si>
    <t>31111-0702  DEPTO DE PRESUPUESTOS Y PROYECTOS</t>
  </si>
  <si>
    <t>E0041  ADM GOB DIR OBRA PUB</t>
  </si>
  <si>
    <t>31111-0701  DESPACHO DEL DIRECTOR DE OBRAS PUBLICAS</t>
  </si>
  <si>
    <t>O0040  Apoyo a la función pública y al mejoramiento de la</t>
  </si>
  <si>
    <t>31111-0604  DEPTO DE EVALUACION Y CONTROL DE OBRA</t>
  </si>
  <si>
    <t>1.1.2  FISCALIZACION</t>
  </si>
  <si>
    <t>O0039  Apoyo a la función pública y al mejoramiento de la</t>
  </si>
  <si>
    <t>31111-0603  DEPTO ASUNTOS JURIDICOS Y ADMINSTRATIVOS</t>
  </si>
  <si>
    <t>O0038  Apoyo a la función pública y al mejoramiento de la</t>
  </si>
  <si>
    <t>31111-0602  DEPTO AUDITORIA GUBERN Y REV CTA PUBLICA</t>
  </si>
  <si>
    <t>3392  SERVICIOS PROFESIONALES MEDICOS</t>
  </si>
  <si>
    <t>1551  Capacitación de los servidores públicos</t>
  </si>
  <si>
    <t>O0037  Apoyo a la función pública y al mejoramiento de la</t>
  </si>
  <si>
    <t>31111-0601  DESPACHO DEL CONTRALOR</t>
  </si>
  <si>
    <t>E0087  ADM GOB INFORMATICA</t>
  </si>
  <si>
    <t>31111-0505  DEP DE INFORMÁTICA Y MANTENIMIENTO</t>
  </si>
  <si>
    <t>3921  Otros impuestos y derechos</t>
  </si>
  <si>
    <t>3451  Seguro de bienes patrimoniales</t>
  </si>
  <si>
    <t>1.8.1  SERV REGISTRALES Y ADMVOS</t>
  </si>
  <si>
    <t>E0036  ADM GOB COT PATRIMO</t>
  </si>
  <si>
    <t>31111-0504  DEPARTAMENTO DE CONTROL PATRIMONIAL</t>
  </si>
  <si>
    <t>4424  ESTIMULOS A CONTRIBUYENTES</t>
  </si>
  <si>
    <t>3312  Servicios de contabilidad</t>
  </si>
  <si>
    <t>E0035  ADM GOB CATAS Y PRED</t>
  </si>
  <si>
    <t>31111-0503  DEPARTAMENTO DE CATASTRO Y PREDIAL</t>
  </si>
  <si>
    <t>E0034  ADMON GOB DPTO CONTA</t>
  </si>
  <si>
    <t>31111-0502  DEPARTAMENTO DE CONTABILIDAD</t>
  </si>
  <si>
    <t>3992  Feria Municipal</t>
  </si>
  <si>
    <t>E0092  FERIA MUNICIPAL</t>
  </si>
  <si>
    <t>4212  TRANSFERENCIAS, SUBSIDIO CASA DE LA CULTURA</t>
  </si>
  <si>
    <t>4211  Tranferencias otorgadas DIF Municipal</t>
  </si>
  <si>
    <t>3981  Impuesto sobre nóminas</t>
  </si>
  <si>
    <t>3951  Penas multas accesorios y actualizaciones</t>
  </si>
  <si>
    <t>3411  Servicios financieros y bancarios</t>
  </si>
  <si>
    <t>3313  Servicios de auditoría</t>
  </si>
  <si>
    <t>3311  Servicios legales</t>
  </si>
  <si>
    <t>E0026  ADMN GOB DESP TESORER</t>
  </si>
  <si>
    <t>E0025  ADM GOB ARCHIVO HISTORICO</t>
  </si>
  <si>
    <t>31111-0407  DEPARTAMENTO DEL ARCHIVO HISTORICO</t>
  </si>
  <si>
    <t>1.2.2  PROCURACION DE JUSTICIA</t>
  </si>
  <si>
    <t>E0024  ADM GOB JUZGADO ADMI</t>
  </si>
  <si>
    <t>31111-0406  DEPARTAMENTO DE JUZGADO ADMINISTRATIVO</t>
  </si>
  <si>
    <t>1.8.4  ACCESO INFORMAC PUBLICA</t>
  </si>
  <si>
    <t>E0023  ADM GOB ACCESO INFOR</t>
  </si>
  <si>
    <t>31111-0405  DEPTO UNIDAD DE ACCESO A LA INFORMACION</t>
  </si>
  <si>
    <t>E0022  ADM GOB RECLUT Y EXT</t>
  </si>
  <si>
    <t>31111-0404  DEPTO DE RECLUTAMIENTO Y EXTRANJERIA</t>
  </si>
  <si>
    <t>1.3.5  ASUNTOS JURIDICOS</t>
  </si>
  <si>
    <t>E0021  ADMON GOB DEP JURIDI</t>
  </si>
  <si>
    <t>31111-0403  DEPARTAMENTO JURIDICO</t>
  </si>
  <si>
    <t>G0020  REGULARIZACION Y SUPERVISION</t>
  </si>
  <si>
    <t>31111-0402  DEPTO DIRECCION REGLAMNTOS FISCALIZACION</t>
  </si>
  <si>
    <t>1.3.2  POLITICA INTERIOR</t>
  </si>
  <si>
    <t>E0019  ADMON GOB SRIO AYUNT</t>
  </si>
  <si>
    <t>31111-0401  DESPACHO DEL SECRETARIO DEL AYUNTAMIENTO</t>
  </si>
  <si>
    <t>3614  Inser y Publicaciones de la operacion dependencias</t>
  </si>
  <si>
    <t>1.8.3  SERV COMUNICACION Y MEDIO</t>
  </si>
  <si>
    <t>E0018  ADMON GOB COM SOCIAL</t>
  </si>
  <si>
    <t>31111-0303  DEPARTAMENTO DE COMUNICACION SOCIAL</t>
  </si>
  <si>
    <t>5661  Accesorios de iluminación</t>
  </si>
  <si>
    <t>1.3.1  PRESIDENCIA/GUBERNATURA</t>
  </si>
  <si>
    <t>E0016  ADMON GOB DESP SRIO</t>
  </si>
  <si>
    <t>4456  AYUDA ASOC DIABETES</t>
  </si>
  <si>
    <t>4455  AYUDA SOCIAL INST BENEF CASA HOGAR LA DIVINA PROVI</t>
  </si>
  <si>
    <t>4453  AYUDA SOCIAL INST BENEF ALBERGUE DE JESUS DE NAZAR</t>
  </si>
  <si>
    <t>2.6.9  OTROS SEGURIDAD SOCIAL</t>
  </si>
  <si>
    <t>4417  AYUDAS Y APOYOS ESTE ES EL RUMBO</t>
  </si>
  <si>
    <t>4418  AYUDAS Y APOYOS A MADRES SOLTERAS</t>
  </si>
  <si>
    <t>2.6.3  FAMILIA E HIJOS</t>
  </si>
  <si>
    <t>4419  AYUDAS Y APOYOS PARA PERSONAS CON CAPACIDADES DIFE</t>
  </si>
  <si>
    <t>2.6.1  ENFERMEDAD E INCAPACIDAD</t>
  </si>
  <si>
    <t>4452  AYUDA SOCIAL A INSTITUCIONES DE SALUD</t>
  </si>
  <si>
    <t>2.3.3  GENER RECURSOS PARA SALUD</t>
  </si>
  <si>
    <t>4459  AYUDA SOCIAL INST BENEF VOLUNTARIAS VICENTINAS</t>
  </si>
  <si>
    <t>2.2.2  DESARROLLO COMUNITARIO</t>
  </si>
  <si>
    <t>4457  AYUDA SOCIAL INST BENEF BOMBEROS</t>
  </si>
  <si>
    <t>3991  Deficiente Alumbrado Publico</t>
  </si>
  <si>
    <t>E0014  ADMON GOB DESP PRESI</t>
  </si>
  <si>
    <t>31111-0201  DESPACHO DEL PRESIDENTE</t>
  </si>
  <si>
    <t>1595  Fondo de ahorro LECR</t>
  </si>
  <si>
    <t>1111  Dietas</t>
  </si>
  <si>
    <t>1.1.1  LEGISLACION</t>
  </si>
  <si>
    <t>E0013  ADMON GOB REGIDORES</t>
  </si>
  <si>
    <t>E0012  COM TRAB REGIDOR 10</t>
  </si>
  <si>
    <t>E0011  COM TRAB REGIDOR 9</t>
  </si>
  <si>
    <t>E0010  COM TRAB REGIDOR 8</t>
  </si>
  <si>
    <t>E0009  COM TRAB REGIDOR 7</t>
  </si>
  <si>
    <t>E0008  COM TRAB REGIDOR 6</t>
  </si>
  <si>
    <t>E0007  COM TRAB REGIDOR 5</t>
  </si>
  <si>
    <t>E0006  COM TRAB REGIDOR 4</t>
  </si>
  <si>
    <t>E0005  COM TRAB REGIDOR 3</t>
  </si>
  <si>
    <t>E0004  COM TRAB REGIDOR 2</t>
  </si>
  <si>
    <t>E0003  COM TRAB REGIDOR 1</t>
  </si>
  <si>
    <t>31111-0103  REGIDORES</t>
  </si>
  <si>
    <t>E0002  ADMON GOB  SINDICO</t>
  </si>
  <si>
    <t>31111-0102  SINDICO</t>
  </si>
  <si>
    <t>E0001  ADMON GOB PRESIDENTE</t>
  </si>
  <si>
    <t>31111-0101  PRESIDENTE</t>
  </si>
  <si>
    <t>11501  RECURSO MUNICIPAL 2015</t>
  </si>
  <si>
    <t>MUNICIPIO DE VALLE DE SANTIAGO, GTO</t>
  </si>
  <si>
    <t>PRESUPUESTO DE EGRESOS CIERRE 2015</t>
  </si>
  <si>
    <t>REMANENTE RECURSO MUNICIPAL</t>
  </si>
  <si>
    <t>REMANENTE 2015</t>
  </si>
  <si>
    <t>830106  APORTACION ESTATAL PARA EROGACIONES PROPIAS RM</t>
  </si>
  <si>
    <t>830105  OTROS INGRESOS</t>
  </si>
  <si>
    <t>810110  FONDO ISR PARTICIPABLE</t>
  </si>
  <si>
    <t>810109  FONDO DE COMPENSACIÓN ISAN</t>
  </si>
  <si>
    <t>810108  FONDO DE FISCALIZACIÓN</t>
  </si>
  <si>
    <t>810107  FONDO IEPS DE GASOLINA</t>
  </si>
  <si>
    <t>810106  FONDO DE FOMENTO MUNICIPAL</t>
  </si>
  <si>
    <t>810105  IMPUESTO SOBRE AUTOMOVILES NUEVOS</t>
  </si>
  <si>
    <t>810104  LIC FUNC PROD ALMAC DIST BEBIDAS ALCOHOL</t>
  </si>
  <si>
    <t>810103  IMPT ESPECIAL PRODUCCCIÓN Y SERVICIOS</t>
  </si>
  <si>
    <t>810102  IMPT FED TENENCIA O USO DE VEHÍCULOS</t>
  </si>
  <si>
    <t>810101  FONDO GENERAL</t>
  </si>
  <si>
    <t>610120  PENALIZACION A PROVEEDORES</t>
  </si>
  <si>
    <t>610118  DONATIVOS EN ESPECIE</t>
  </si>
  <si>
    <t>610117  DONATIVOS EN EFECTIVO</t>
  </si>
  <si>
    <t>610116  REINTEGROS</t>
  </si>
  <si>
    <t>610115  MULTAS FEDERALES NO FISCALES</t>
  </si>
  <si>
    <t>610114  MULTAS DE OBRAS PÚBLICAS</t>
  </si>
  <si>
    <t>610113  MULTAS DE DESARROLLO URBANO</t>
  </si>
  <si>
    <t>610112  MULTAS CATASTRO</t>
  </si>
  <si>
    <t>610111  MULTAS DE TRÁNSITO MUNICIPAL</t>
  </si>
  <si>
    <t>610110  MULTAS DE SEGURIDAD PÚBLICA</t>
  </si>
  <si>
    <t>610109  MULTAS DE PLAZAS, MERCADOS Y TIANGUIS</t>
  </si>
  <si>
    <t>610108  MULTAS FISCALES REGLAMENTOS</t>
  </si>
  <si>
    <t>610107  HONORARIOS DE COBRANZA INGRESOS VARIOS</t>
  </si>
  <si>
    <t>610106  GASTOS DE EJECUCIÓN</t>
  </si>
  <si>
    <t>610105  GASTOS DE COBRANZA</t>
  </si>
  <si>
    <t>610104  HONORARIOS DE COBRANZA</t>
  </si>
  <si>
    <t>610103  REZAGOS</t>
  </si>
  <si>
    <t>610102  RECARGOS</t>
  </si>
  <si>
    <t>610101  RECARGOS PREDIAL</t>
  </si>
  <si>
    <t>510109  RECUPERACION DE SEGUROS Y FIANZAS</t>
  </si>
  <si>
    <t>510108  VENTA DE BIENES INMUEBLES</t>
  </si>
  <si>
    <t>510107  VENTA DE BIENES MUEBLES</t>
  </si>
  <si>
    <t>510106  PRODUCTOS FINANCIEROS</t>
  </si>
  <si>
    <t>510105  FORMAS VALORADAS</t>
  </si>
  <si>
    <t>510104  EXPO FERIA</t>
  </si>
  <si>
    <t>510103  SANITARIOS MUNICIPALES</t>
  </si>
  <si>
    <t>510102  UNIDAD DEPORTIVA</t>
  </si>
  <si>
    <t>510101  GIMNASIO MUNICIPAL</t>
  </si>
  <si>
    <t>430157  Otros Derechos</t>
  </si>
  <si>
    <t>430155  Permiso para Efectuar Maniobras de Carga y Descarg</t>
  </si>
  <si>
    <t>430154  Permisos y/o Licencias para Fiestas y Eventos Soci</t>
  </si>
  <si>
    <t>430153  REGISTRO Y REFRENDO DE PERITO VALUADOR</t>
  </si>
  <si>
    <t>430152  REGISTRO Y REFRENDO DE PERITO VALUADOR</t>
  </si>
  <si>
    <t>430151  BASES DE LICITACIÓN</t>
  </si>
  <si>
    <t>430150  INSCRIPCIÓN EN EL PADRÓN DE PROVEEDORES</t>
  </si>
  <si>
    <t>430149  CONCESIÓN DE ESTACIONAMIENTOS PÚBLICOS</t>
  </si>
  <si>
    <t>430148  PERM FUNC HORA EXTRA HORA Y/O FRACCIÓN</t>
  </si>
  <si>
    <t>430147  REFRENDO ANUAL DEL TÍTULO DE CONCESIÓN</t>
  </si>
  <si>
    <t>430146  LIC EJERCER EL COMERCIO EN VÍA PÚBLICA</t>
  </si>
  <si>
    <t>430145  CONCESIÓN DE LUGAR</t>
  </si>
  <si>
    <t>430144  CONCESIÓN DE PLANCHA</t>
  </si>
  <si>
    <t>430143  CONCESIÓN DE LOCAL</t>
  </si>
  <si>
    <t>430142  LIC FUNCIONA AUTORIZAC GIRO COMERCIAL</t>
  </si>
  <si>
    <t>430141  AUT DE PRÓRROGA USO UNIDAD BUEN EDO</t>
  </si>
  <si>
    <t>430140  POR REVISTA MECANICA SEMESTRAL</t>
  </si>
  <si>
    <t>430139  CONSTANCIA DE DESPINTADO</t>
  </si>
  <si>
    <t>430138  PERMISO PARA SERVICIO EXTRAORDINARIO</t>
  </si>
  <si>
    <t>430137  PERMISO EVENTUAL DE TRANSPORTE  PÚBLICO</t>
  </si>
  <si>
    <t>430136  REFRENDO CONCEC SERV URB SUBURB RUT FIJA</t>
  </si>
  <si>
    <t>430135  POR TRANSMISIÓN DE DERECHOS DE CONCESIÓN</t>
  </si>
  <si>
    <t>430134  CONCESI SERV PUB URBANO SUBURB RUTA FIJA</t>
  </si>
  <si>
    <t>430133  SERVICIOS EN MAT ACCESO A LA INFORMACIÓN</t>
  </si>
  <si>
    <t>430132  CERT QUE EXPIDA  SECRETARIO AYUNTAMIENTO</t>
  </si>
  <si>
    <t>430131  CONST EXPED POR DEPENDENCIAS DISTINTAS</t>
  </si>
  <si>
    <t>430130  CERT EDO CTA IMPTO DER Y APROVECHAMIENTO</t>
  </si>
  <si>
    <t>430129  CERT VALOR FISCAL DE LA PROPIEDAD RAÍZ</t>
  </si>
  <si>
    <t>430128  PERM EVENT EXT HORA ESTAB BEBIDA ALCOHOL</t>
  </si>
  <si>
    <t>430127  PERMISO EVENTUAL VTA BEBIDAS ALCOHOLICAS</t>
  </si>
  <si>
    <t>430126  PERM ANUNCIO MOVIL TEMPORAL O INFLABLE</t>
  </si>
  <si>
    <t>430125  PERM S COLOC ANUNC EN VEHIC SERV PUBLICO</t>
  </si>
  <si>
    <t>430124  LIC ANUNC CARTEL ADOSADO PISO O AZOTEA</t>
  </si>
  <si>
    <t>430123  SERVICIOS EN MATERIA DE FRACCIONAMIENTOS</t>
  </si>
  <si>
    <t>430122  EXP COPIA HELIOGRAFICA PLANOS DEL MPIO</t>
  </si>
  <si>
    <t>430121  AVALUOS DE INMUEBLES RÚSTICOS</t>
  </si>
  <si>
    <t>430120  AVALUO DE INMUEBLES URBANOS Y SUBURBANOS</t>
  </si>
  <si>
    <t>430119  LICENCIA PARA REMODELACION DE GAVETA</t>
  </si>
  <si>
    <t>430118  PERMISO PARA RUPTURA DE PAVIMENTO</t>
  </si>
  <si>
    <t>430117  CERT DE USOS, DESTINOS Y POLITICAS ORD TERRITORIAL</t>
  </si>
  <si>
    <t>430116  LICENCIA DE ALINEAMIENTO</t>
  </si>
  <si>
    <t>430115  CONSTRUCCIÓN DE RAMPA</t>
  </si>
  <si>
    <t>430114  CERTIFI  TERMINACION OBRA Y USO EDIFICIO</t>
  </si>
  <si>
    <t>430113  CERTIF. NUMERO OFICIAL DE CUALQUIER USO</t>
  </si>
  <si>
    <t>430112  PERM COLOC TEMP MATERIAL EN VIA PUBLICA</t>
  </si>
  <si>
    <t>430111  LIC USO SUELO ALINEAMIENTO  NO. OFICIAL</t>
  </si>
  <si>
    <t>430110  ANAL PRE USO SUELO FACT PRED DIV HABITAC</t>
  </si>
  <si>
    <t>430109  DICT FACTI DIVIDIR, LOTIFICAR O FUSIONAR</t>
  </si>
  <si>
    <t>430108  PERITAJES DE EVALUACIÓN DE RIESGOS</t>
  </si>
  <si>
    <t>430107  FACT ASENTAMIENTO LIC TRASL CONST MOVIL</t>
  </si>
  <si>
    <t>430104  LICENCIA CONST O AMPLIACIÓN DE CONST</t>
  </si>
  <si>
    <t>430103  SERVICIOS DE ESTACIONAMIENTOS PÚBLICOS</t>
  </si>
  <si>
    <t>430102  SERVICIOS DE TRÁNSITO Y VIALIDAD</t>
  </si>
  <si>
    <t>430101  SERVICIOS DE SEGURIDAD PÚBLICA</t>
  </si>
  <si>
    <t>410214  CONCESIÓN, CESION O TRASPASO</t>
  </si>
  <si>
    <t>410213  DERECHO DE ALUMBRADO PUBLICO</t>
  </si>
  <si>
    <t>410212  MARCAJE A ANIMALES ANTES DE LA MATANZA</t>
  </si>
  <si>
    <t>410210  TRASLADO DE CANALES FUERA DE HORARIO</t>
  </si>
  <si>
    <t>410209  SACRIFICIO DE AVES</t>
  </si>
  <si>
    <t>410208  SACRIFICIO DE GANADO PORCINO</t>
  </si>
  <si>
    <t>410207  SACRIFICIO DE GANADO OVICAPRINO</t>
  </si>
  <si>
    <t>410206  SACRIFICIO DE GANADO BOVINO</t>
  </si>
  <si>
    <t>410205  VENTA DE TERRENO EN PANTEONES ZONA RURAL</t>
  </si>
  <si>
    <t>410204  VTA DE TERRENO EN PANTEONES ZONA URBANA</t>
  </si>
  <si>
    <t>410203  SERV LIMPIA, RECOLECCIÓN Y TRAS RESIDUOS</t>
  </si>
  <si>
    <t>410202  SERVICIO DE PANTEONES ZONA RURAL</t>
  </si>
  <si>
    <t>410201  SERVICIO DE PANTEONES ZONA URBANA</t>
  </si>
  <si>
    <t>310101  CONTRIBUCIONES DE MEJORAS POR OBRAS PÚBL</t>
  </si>
  <si>
    <t>160101  Explotacion de Bancos de Marmoles, Canteras, etc</t>
  </si>
  <si>
    <t>130102  DIVERSIONES Y ESPECTACULOS PÚBLICOS</t>
  </si>
  <si>
    <t>130101  JUEGOS Y APUESTAS PERMITIDAS</t>
  </si>
  <si>
    <t>120401  FRACCIONAMIENTOS</t>
  </si>
  <si>
    <t>120301  DIVISIÓN Y LOTIFICACIÓN DE INMUEBLES</t>
  </si>
  <si>
    <t>120202  TRASLACIÓN DE DOMINIO RÚSTICO</t>
  </si>
  <si>
    <t>120201  TRASLACIÓN DE DOMINIO URBANO</t>
  </si>
  <si>
    <t>120104  PREDIAL RÚSTICO REZAGO</t>
  </si>
  <si>
    <t>120103  PREDIAL URBANO REZAGO</t>
  </si>
  <si>
    <t>120102  PREDIAL RÚSTICO CORRIENTE</t>
  </si>
  <si>
    <t>120101  PREDIAL URBANO CORRIENTE</t>
  </si>
  <si>
    <t>11501  Recurso Municipal 2015</t>
  </si>
  <si>
    <t>610119  ESTÍMULO FISCAL</t>
  </si>
  <si>
    <t>030101  RECURSO MPAL REMANENTES EJERC ANTERIORES</t>
  </si>
  <si>
    <t>11401  REMANENTE RECURSO MUNICIPAL 2014</t>
  </si>
  <si>
    <t>IMPORTE</t>
  </si>
  <si>
    <t>PRESUPUESTO DE INGRESOS CIERRE 2015</t>
  </si>
  <si>
    <t>51307  REMANENTE FAISM 2013</t>
  </si>
  <si>
    <t>030102  FAISM REMANENTES EJERCICIOS ANTERIORES</t>
  </si>
  <si>
    <t>51407  FISM 2014</t>
  </si>
  <si>
    <t>51507  FAISM (Fondo 1) 2015</t>
  </si>
  <si>
    <t>820101  FONDO APORT INFRAESTRUCTURA SOCIAL MPAL</t>
  </si>
  <si>
    <t>820103  PRODUCTOS FINANCIEROS</t>
  </si>
  <si>
    <t>820104  OTROS ING DE RAMO 33</t>
  </si>
  <si>
    <t>51408  FORTAMUN 2014</t>
  </si>
  <si>
    <t>030103  FFM REMANENTES DE EJERCICIOS ANTERIORES</t>
  </si>
  <si>
    <t>51508  FORTAMUN (Fondo 2) 2015</t>
  </si>
  <si>
    <t>820201  APORTACIONES FORTAMUN</t>
  </si>
  <si>
    <t>820202  PRODUCTOS FINANCIEROS FORTAMUN</t>
  </si>
  <si>
    <t>51403  CONVENIOS FEDERALES 2014</t>
  </si>
  <si>
    <t>030104  REMANENTES DE PROGRAMAS ESPECIALES</t>
  </si>
  <si>
    <t>51503  Convenio Federal 2015</t>
  </si>
  <si>
    <t>830101  APOYO GOBIERNO EDO PROGRAMAS SECTORIALES</t>
  </si>
  <si>
    <t>830205  OTROS INGRESOS</t>
  </si>
  <si>
    <t>61402  CONVENIOS ESTATALES 2014</t>
  </si>
  <si>
    <t>830201  APOYO GOBIERNO EDO PROG SECTORIALES</t>
  </si>
  <si>
    <t>61502  Convenio Estatal 2015</t>
  </si>
  <si>
    <t>71206  REMANENTE PROGRAMAS ESPECIALES 2012</t>
  </si>
  <si>
    <t>71305  APOTACIONES BENEFECIARIOS 2013</t>
  </si>
  <si>
    <t>71405  APORTACION BENEFICIARIOS 2014</t>
  </si>
  <si>
    <t>71505  APORTACIONES DE BENEFICIARIOS 2015</t>
  </si>
  <si>
    <t>820102  APORTACION BENEFICIARIOS OBRA PUBLICA</t>
  </si>
  <si>
    <t>830401  APORTACION DE BENEFICIARIOS POR CONVENIO</t>
  </si>
  <si>
    <t>51307 FAISM 2013</t>
  </si>
  <si>
    <t>51508  FORTAMUN 2015</t>
  </si>
  <si>
    <t>I0008  FAISM (SERV,FINANCIERO)</t>
  </si>
  <si>
    <t>I0115  URBANIZACION</t>
  </si>
  <si>
    <t>I0132  MEJORAMIENTO DE VIVIENDA</t>
  </si>
  <si>
    <t>030102 REMANENTE FAISM 2013</t>
  </si>
  <si>
    <t>1.3.9  OTROS POLITICA DE GOBIERN</t>
  </si>
  <si>
    <t>I0029  DESARROLLO INSTITUCIONAL</t>
  </si>
  <si>
    <t>6221  Edificación no habitacional</t>
  </si>
  <si>
    <t>2.1.3  ORDENACION DE AGUAS RESID</t>
  </si>
  <si>
    <t>I0113  DRENAJE Y LETRINAS</t>
  </si>
  <si>
    <t>S0134  PROGRAMA IMPULSO AL DESARROLLO DE MI COMUNIDAD</t>
  </si>
  <si>
    <t>S0135  PROGRAMA IMPULSO A LOS SERVICIOS BASICOS EN MI COL</t>
  </si>
  <si>
    <t>I0009  FAISM OBRA INTERESES</t>
  </si>
  <si>
    <t>S0136   PROGRAMA CONTINGENCIAS ECONOMICAS RAMO 23</t>
  </si>
  <si>
    <t>2.2.3  ABASTECIMIENTO DE AGUA</t>
  </si>
  <si>
    <t>I0007  AGUA POTABLE FONDO 1</t>
  </si>
  <si>
    <t>I0118  ELECTRIFICACION</t>
  </si>
  <si>
    <t>4.1.1  DEUDA PUBLICA INTERNA</t>
  </si>
  <si>
    <t>I0028  INDIRECTOS RAMO 33 FISM</t>
  </si>
  <si>
    <t>030102 REMANENTE FAISM 2014</t>
  </si>
  <si>
    <t>030102 REMANENTE FAISM 2015</t>
  </si>
  <si>
    <t>I0001  VARIOS FORTAMUN</t>
  </si>
  <si>
    <t>2981  Ref y Acces menores de maquinaria y otros Equip</t>
  </si>
  <si>
    <t>I0004  VARIOS FORTAMUN</t>
  </si>
  <si>
    <t>I0032  DAP FORTAMUN</t>
  </si>
  <si>
    <t>I0068  SEGURIDAD PUBLICA FORTAMUN</t>
  </si>
  <si>
    <t>2511  Sustancias químicas</t>
  </si>
  <si>
    <t>2821  Materiales de seguridad pública</t>
  </si>
  <si>
    <t>4481  Ayudas por desastres naturales y otros siniestros</t>
  </si>
  <si>
    <t>L0068  SENTENCIAS Y RESOLUCIONES</t>
  </si>
  <si>
    <t>S0099  SUBSEMUN</t>
  </si>
  <si>
    <t>I0069  PROTECCION CIVIL FORTAMUN</t>
  </si>
  <si>
    <t>I0002  VARIOS FORTAMUN</t>
  </si>
  <si>
    <t>2451  Materiales de construcción de vidrio</t>
  </si>
  <si>
    <t>3261  Arrendamiento de maquinaria y equipo</t>
  </si>
  <si>
    <t>3471  Fletes y maniobras</t>
  </si>
  <si>
    <t>5631  Maquinaria y equipo de construccion</t>
  </si>
  <si>
    <t>I0119  ALUMBRADO FORTAMUN</t>
  </si>
  <si>
    <t>I0055  PARQUES Y JARDINES FORTAMUN</t>
  </si>
  <si>
    <t>I0056  RASTRO FORTAMUN CON</t>
  </si>
  <si>
    <t>I0057  MERCADO FORTAMUN</t>
  </si>
  <si>
    <t>D0125  DEUDA PUBLICA</t>
  </si>
  <si>
    <t>9111  AMORTIZACION DE LA DEUDA CON INST DE CREDITO</t>
  </si>
  <si>
    <t>9211  Int de la deuda interna con instit de crédito</t>
  </si>
  <si>
    <t>Remanente del FORTAMUN 2015</t>
  </si>
  <si>
    <t xml:space="preserve">Remanente </t>
  </si>
  <si>
    <t>S0105  CONADE</t>
  </si>
  <si>
    <t>S0131  PIEDI</t>
  </si>
  <si>
    <t>S0133  FONDO DE CULTURA</t>
  </si>
  <si>
    <t>3391  Serv profesionales científicos y tec integrales</t>
  </si>
  <si>
    <t>5291  Otro mobiliario y equipo educacional y recreativo</t>
  </si>
  <si>
    <t>2.4.4  ASUNTOS RELIGIOSOS</t>
  </si>
  <si>
    <t>S0139  FOREMOBA (Fdo de apoyo a comunid para la restaurac</t>
  </si>
  <si>
    <t>030104 Remanente Convenios Federales 2014</t>
  </si>
  <si>
    <t>2721  Prendas de seguridad</t>
  </si>
  <si>
    <t>2831  Prendas de protección para seguridad pública</t>
  </si>
  <si>
    <t>4431  Ayudas sociales a instituciones de enseñanza</t>
  </si>
  <si>
    <t>5191  Otros mobiliarios y equipos de administración</t>
  </si>
  <si>
    <t>5411  Automóviles y camiones</t>
  </si>
  <si>
    <t>5511  Equipo de defensa y de seguridad</t>
  </si>
  <si>
    <t>S0144  FOPADEM</t>
  </si>
  <si>
    <t>S0145  FOPADEM/CODE</t>
  </si>
  <si>
    <t>030104 Remanente Convenios Federales 2015</t>
  </si>
  <si>
    <t>S0140  PICI  Programa impulso a mi comunidad indigena</t>
  </si>
  <si>
    <t>S0100  INSTALACIONES DEPORTIVAS</t>
  </si>
  <si>
    <t>S0142  PESC Prog Impulso espac para la sana convivencia</t>
  </si>
  <si>
    <t>3.2.1  AGROPECUARIA</t>
  </si>
  <si>
    <t>S0097  PROGRAMA BORDERIAS</t>
  </si>
  <si>
    <t>6161  Otras construcc de ingeniería civil u obra pesada</t>
  </si>
  <si>
    <t>U0091  Desarrollo integral de los jóvenes Vallenses</t>
  </si>
  <si>
    <t>030104 Remanente Convenios Estatales 2015</t>
  </si>
  <si>
    <t>S0033  PROGRAMAS ESPECIALES</t>
  </si>
  <si>
    <t>R0001  OBRA RECURSOS PROPIOS</t>
  </si>
  <si>
    <t>030102 Remanentes de Aportaciones de Beneficiarios 2013</t>
  </si>
  <si>
    <t>030102 Remanentes de Aportaciones de Beneficiarios 2014</t>
  </si>
  <si>
    <t>030102 Remanentes de Aportaciones de Beneficiarios 2015</t>
  </si>
  <si>
    <t>TOTAL DEL PRESUPUESTO CIERRE 2015</t>
  </si>
  <si>
    <t>TOTAL DE INGRESOS CIERRE 2015</t>
  </si>
  <si>
    <t>6141   División de terrenos y Constr de obras de urbaniz</t>
  </si>
  <si>
    <t xml:space="preserve"> 2.2.2.2    Maquinaria y equipo</t>
  </si>
  <si>
    <t xml:space="preserve">  2.1.5.1    Al sector privado</t>
  </si>
  <si>
    <t>2.1.5.2    Al sector público</t>
  </si>
  <si>
    <t>2.2.1.0    Construcciones en Proceso</t>
  </si>
  <si>
    <t>2.1.5.1    Al sector privado</t>
  </si>
  <si>
    <t>2.2.2.2    Maquinaria y equipo</t>
  </si>
  <si>
    <t>1.1.1.6    Impuestos ecológicos</t>
  </si>
  <si>
    <t>1.1.8.2    Del sector público</t>
  </si>
  <si>
    <t>3.2.2.1    Disminución de Pasivos</t>
  </si>
  <si>
    <t xml:space="preserve">3.2.2.1   </t>
  </si>
  <si>
    <t xml:space="preserve">1.1.4.3    </t>
  </si>
  <si>
    <t xml:space="preserve">1.1.1.1  </t>
  </si>
  <si>
    <t xml:space="preserve">1.1.1.4  </t>
  </si>
  <si>
    <t xml:space="preserve">1.1.1.6 </t>
  </si>
  <si>
    <t>1.1.3.0</t>
  </si>
  <si>
    <t xml:space="preserve">1.1.4.1   </t>
  </si>
  <si>
    <t xml:space="preserve">1.1.4.2   </t>
  </si>
  <si>
    <t xml:space="preserve">1.1.8.2    </t>
  </si>
  <si>
    <t xml:space="preserve">3.2.2.1    </t>
  </si>
  <si>
    <t xml:space="preserve">1.1.8.2   </t>
  </si>
  <si>
    <t xml:space="preserve">3.2.2.1  </t>
  </si>
  <si>
    <t xml:space="preserve">1.1.8.2  </t>
  </si>
  <si>
    <t xml:space="preserve">1.1.9.0  </t>
  </si>
  <si>
    <t>1.1.9.0    Participaciones</t>
  </si>
  <si>
    <t>1.1.3.0    Contribuciones de Mejoras</t>
  </si>
  <si>
    <t>2.1.1.2    Compra de bienes y servicios</t>
  </si>
  <si>
    <t>2.1.2.0    Prestaciones de la Seguridad</t>
  </si>
  <si>
    <t xml:space="preserve"> 2.1.1.2    Compra de bienes y servicios</t>
  </si>
  <si>
    <t xml:space="preserve">3.2.2.1    Disminución de pasivos </t>
  </si>
  <si>
    <t xml:space="preserve">1.1.4.3    Aprovechamientos corrientes </t>
  </si>
  <si>
    <t>2.1.3.1    Intereses</t>
  </si>
  <si>
    <t xml:space="preserve">1.1.1.1    Impuestos sobre el ingreso, las utilidades y las ganancias de capital </t>
  </si>
  <si>
    <t xml:space="preserve">1.1.1.4    Impuestos sobre los bienes y servicios </t>
  </si>
  <si>
    <t xml:space="preserve">1.1.4.1    Derechos no incluidos en otros conceptos </t>
  </si>
  <si>
    <t xml:space="preserve">1.1.4.2    Productos corrientes no incluidos en tros conceptos </t>
  </si>
  <si>
    <t xml:space="preserve">1.1.4.3    Aprovechamientos corrientes no incluidos en otros conceptos </t>
  </si>
  <si>
    <t xml:space="preserve">3.2.2.1    Disminución de Pasivos Corrientes </t>
  </si>
  <si>
    <t xml:space="preserve"> 3.2.2.1    Disminución de Pasivos Corrientes </t>
  </si>
  <si>
    <t>CFF (CLASIFICADOR POR FUENTE DE FINANCIAMIENTO)</t>
  </si>
  <si>
    <t>CE (CLASIFICACIÓN ECONÓMICA)</t>
  </si>
  <si>
    <t>CRI (CLASIFICADOR POR RUBRO DE INGRESOS)</t>
  </si>
  <si>
    <t>CA-UR (CLASIFICACIÓN ADMINISTRATIVA)</t>
  </si>
  <si>
    <t xml:space="preserve">CP (CLASIFICACIÓN PROGRAMÁTICA) </t>
  </si>
  <si>
    <t>CFG (CLASIFICADOR FUNCIONAL DEL GASTO)</t>
  </si>
  <si>
    <t>COG (CLASIFICADOR POR OBJETO DEL GASTO)</t>
  </si>
  <si>
    <t>CONCEPTO</t>
  </si>
  <si>
    <t xml:space="preserve">CONCEPTO </t>
  </si>
  <si>
    <t>2.1.1.1    Remuneraciones</t>
  </si>
  <si>
    <t>2.2.2.3    Equipos de Defensa y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</si>
</sst>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name val="8"/>
    </font>
    <font>
      <b/>
      <sz val="10"/>
      <color theme="1"/>
      <name val="8"/>
    </font>
    <font>
      <b/>
      <sz val="7"/>
      <color theme="1"/>
      <name val="8"/>
    </font>
    <font>
      <b/>
      <sz val="7"/>
      <color theme="1"/>
      <name val="Arial"/>
      <family val="2"/>
    </font>
    <font>
      <b/>
      <sz val="10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1E1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" fillId="0" borderId="0"/>
    <xf numFmtId="0" fontId="22" fillId="0" borderId="0"/>
  </cellStyleXfs>
  <cellXfs count="188">
    <xf numFmtId="0" fontId="0" fillId="0" borderId="0" xfId="0"/>
    <xf numFmtId="0" fontId="18" fillId="0" borderId="0" xfId="0" applyFont="1"/>
    <xf numFmtId="43" fontId="18" fillId="0" borderId="0" xfId="1" applyFont="1"/>
    <xf numFmtId="0" fontId="18" fillId="0" borderId="0" xfId="0" applyFont="1" applyFill="1"/>
    <xf numFmtId="43" fontId="18" fillId="0" borderId="0" xfId="1" applyFont="1" applyFill="1"/>
    <xf numFmtId="43" fontId="18" fillId="0" borderId="0" xfId="0" applyNumberFormat="1" applyFont="1"/>
    <xf numFmtId="0" fontId="19" fillId="33" borderId="10" xfId="0" applyFont="1" applyFill="1" applyBorder="1"/>
    <xf numFmtId="43" fontId="19" fillId="33" borderId="10" xfId="1" applyFont="1" applyFill="1" applyBorder="1"/>
    <xf numFmtId="0" fontId="22" fillId="35" borderId="0" xfId="43" applyFont="1" applyFill="1" applyBorder="1" applyAlignment="1" applyProtection="1">
      <alignment horizontal="center" vertical="top" wrapText="1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8" fillId="35" borderId="14" xfId="0" applyFont="1" applyFill="1" applyBorder="1" applyAlignment="1" applyProtection="1">
      <alignment horizontal="center"/>
      <protection locked="0"/>
    </xf>
    <xf numFmtId="0" fontId="22" fillId="35" borderId="14" xfId="43" applyFont="1" applyFill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Fill="1" applyBorder="1"/>
    <xf numFmtId="0" fontId="18" fillId="0" borderId="14" xfId="0" applyFont="1" applyBorder="1"/>
    <xf numFmtId="0" fontId="18" fillId="0" borderId="12" xfId="0" applyFont="1" applyBorder="1"/>
    <xf numFmtId="0" fontId="18" fillId="0" borderId="0" xfId="0" applyFont="1" applyBorder="1"/>
    <xf numFmtId="43" fontId="18" fillId="0" borderId="21" xfId="1" applyFont="1" applyBorder="1"/>
    <xf numFmtId="0" fontId="18" fillId="0" borderId="16" xfId="0" applyFont="1" applyBorder="1"/>
    <xf numFmtId="43" fontId="18" fillId="0" borderId="15" xfId="1" applyFont="1" applyBorder="1"/>
    <xf numFmtId="0" fontId="19" fillId="34" borderId="0" xfId="0" applyFont="1" applyFill="1" applyBorder="1"/>
    <xf numFmtId="43" fontId="19" fillId="34" borderId="21" xfId="1" applyFont="1" applyFill="1" applyBorder="1"/>
    <xf numFmtId="43" fontId="18" fillId="0" borderId="0" xfId="1" applyFont="1" applyBorder="1"/>
    <xf numFmtId="0" fontId="18" fillId="0" borderId="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0" xfId="0" applyFont="1" applyBorder="1"/>
    <xf numFmtId="43" fontId="18" fillId="0" borderId="20" xfId="1" applyFont="1" applyBorder="1"/>
    <xf numFmtId="0" fontId="19" fillId="0" borderId="21" xfId="0" applyFont="1" applyBorder="1"/>
    <xf numFmtId="43" fontId="19" fillId="0" borderId="21" xfId="1" applyFont="1" applyBorder="1"/>
    <xf numFmtId="0" fontId="18" fillId="0" borderId="14" xfId="0" applyFont="1" applyFill="1" applyBorder="1" applyAlignment="1">
      <alignment horizontal="center"/>
    </xf>
    <xf numFmtId="0" fontId="18" fillId="34" borderId="14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0" xfId="0" applyFont="1" applyFill="1" applyBorder="1"/>
    <xf numFmtId="43" fontId="19" fillId="34" borderId="10" xfId="1" applyFont="1" applyFill="1" applyBorder="1"/>
    <xf numFmtId="0" fontId="18" fillId="34" borderId="10" xfId="0" applyFont="1" applyFill="1" applyBorder="1"/>
    <xf numFmtId="0" fontId="18" fillId="37" borderId="10" xfId="0" applyFont="1" applyFill="1" applyBorder="1" applyAlignment="1">
      <alignment horizontal="center"/>
    </xf>
    <xf numFmtId="0" fontId="18" fillId="37" borderId="10" xfId="0" applyFont="1" applyFill="1" applyBorder="1"/>
    <xf numFmtId="43" fontId="19" fillId="37" borderId="10" xfId="1" applyFont="1" applyFill="1" applyBorder="1"/>
    <xf numFmtId="0" fontId="19" fillId="34" borderId="13" xfId="0" applyFont="1" applyFill="1" applyBorder="1"/>
    <xf numFmtId="43" fontId="19" fillId="34" borderId="13" xfId="1" applyFont="1" applyFill="1" applyBorder="1"/>
    <xf numFmtId="0" fontId="18" fillId="37" borderId="10" xfId="0" applyFont="1" applyFill="1" applyBorder="1" applyAlignment="1">
      <alignment horizontal="left" vertical="top"/>
    </xf>
    <xf numFmtId="43" fontId="18" fillId="37" borderId="10" xfId="1" applyFont="1" applyFill="1" applyBorder="1"/>
    <xf numFmtId="43" fontId="19" fillId="37" borderId="10" xfId="1" applyFont="1" applyFill="1" applyBorder="1" applyAlignment="1">
      <alignment horizontal="left"/>
    </xf>
    <xf numFmtId="0" fontId="18" fillId="37" borderId="10" xfId="0" applyFont="1" applyFill="1" applyBorder="1" applyAlignment="1">
      <alignment horizontal="left"/>
    </xf>
    <xf numFmtId="43" fontId="18" fillId="37" borderId="10" xfId="1" applyFont="1" applyFill="1" applyBorder="1" applyAlignment="1">
      <alignment horizontal="left"/>
    </xf>
    <xf numFmtId="0" fontId="18" fillId="37" borderId="10" xfId="44" applyFont="1" applyFill="1" applyBorder="1" applyAlignment="1" applyProtection="1">
      <alignment horizontal="left" vertical="top"/>
      <protection locked="0"/>
    </xf>
    <xf numFmtId="0" fontId="19" fillId="37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43" fontId="18" fillId="0" borderId="10" xfId="1" applyFont="1" applyBorder="1"/>
    <xf numFmtId="0" fontId="18" fillId="35" borderId="10" xfId="0" applyFont="1" applyFill="1" applyBorder="1" applyAlignment="1" applyProtection="1">
      <alignment horizontal="center"/>
      <protection locked="0"/>
    </xf>
    <xf numFmtId="43" fontId="18" fillId="0" borderId="0" xfId="1" applyFont="1" applyFill="1" applyBorder="1"/>
    <xf numFmtId="0" fontId="18" fillId="0" borderId="0" xfId="0" applyFont="1" applyFill="1" applyBorder="1"/>
    <xf numFmtId="43" fontId="19" fillId="0" borderId="0" xfId="1" applyFont="1" applyFill="1"/>
    <xf numFmtId="0" fontId="19" fillId="0" borderId="0" xfId="0" applyFont="1" applyFill="1"/>
    <xf numFmtId="0" fontId="23" fillId="0" borderId="0" xfId="0" applyFont="1" applyFill="1"/>
    <xf numFmtId="0" fontId="18" fillId="35" borderId="10" xfId="0" applyFont="1" applyFill="1" applyBorder="1"/>
    <xf numFmtId="43" fontId="18" fillId="35" borderId="10" xfId="1" applyFont="1" applyFill="1" applyBorder="1"/>
    <xf numFmtId="43" fontId="18" fillId="0" borderId="14" xfId="1" applyFont="1" applyFill="1" applyBorder="1"/>
    <xf numFmtId="0" fontId="19" fillId="0" borderId="0" xfId="0" applyFont="1" applyFill="1" applyBorder="1"/>
    <xf numFmtId="43" fontId="19" fillId="0" borderId="0" xfId="1" applyFont="1" applyFill="1" applyBorder="1"/>
    <xf numFmtId="43" fontId="18" fillId="0" borderId="12" xfId="1" applyFont="1" applyFill="1" applyBorder="1"/>
    <xf numFmtId="43" fontId="18" fillId="0" borderId="10" xfId="1" applyFont="1" applyFill="1" applyBorder="1"/>
    <xf numFmtId="0" fontId="18" fillId="0" borderId="13" xfId="0" applyFont="1" applyBorder="1"/>
    <xf numFmtId="43" fontId="18" fillId="0" borderId="13" xfId="1" applyFont="1" applyFill="1" applyBorder="1"/>
    <xf numFmtId="43" fontId="18" fillId="0" borderId="21" xfId="1" applyFont="1" applyFill="1" applyBorder="1"/>
    <xf numFmtId="0" fontId="18" fillId="0" borderId="17" xfId="0" applyFont="1" applyBorder="1"/>
    <xf numFmtId="0" fontId="18" fillId="0" borderId="11" xfId="0" applyFont="1" applyBorder="1"/>
    <xf numFmtId="0" fontId="18" fillId="0" borderId="19" xfId="0" applyFont="1" applyBorder="1"/>
    <xf numFmtId="0" fontId="18" fillId="0" borderId="18" xfId="0" applyFont="1" applyBorder="1"/>
    <xf numFmtId="0" fontId="18" fillId="37" borderId="0" xfId="0" applyFont="1" applyFill="1" applyBorder="1"/>
    <xf numFmtId="0" fontId="18" fillId="0" borderId="10" xfId="0" applyFont="1" applyBorder="1" applyAlignment="1" applyProtection="1">
      <alignment horizontal="center"/>
      <protection locked="0"/>
    </xf>
    <xf numFmtId="0" fontId="18" fillId="35" borderId="0" xfId="0" applyFont="1" applyFill="1" applyBorder="1"/>
    <xf numFmtId="0" fontId="18" fillId="35" borderId="0" xfId="0" applyFont="1" applyFill="1" applyBorder="1" applyAlignment="1" applyProtection="1">
      <alignment horizontal="center"/>
      <protection locked="0"/>
    </xf>
    <xf numFmtId="43" fontId="18" fillId="35" borderId="0" xfId="1" applyFont="1" applyFill="1" applyBorder="1"/>
    <xf numFmtId="0" fontId="18" fillId="37" borderId="14" xfId="0" applyFont="1" applyFill="1" applyBorder="1" applyAlignment="1">
      <alignment horizontal="center"/>
    </xf>
    <xf numFmtId="43" fontId="19" fillId="37" borderId="21" xfId="1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35" borderId="0" xfId="0" applyFont="1" applyFill="1" applyBorder="1" applyAlignment="1">
      <alignment horizontal="center"/>
    </xf>
    <xf numFmtId="0" fontId="21" fillId="36" borderId="10" xfId="0" applyFont="1" applyFill="1" applyBorder="1" applyAlignment="1">
      <alignment horizontal="center" vertical="center"/>
    </xf>
    <xf numFmtId="43" fontId="21" fillId="36" borderId="10" xfId="1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/>
    </xf>
    <xf numFmtId="43" fontId="25" fillId="36" borderId="10" xfId="1" applyFont="1" applyFill="1" applyBorder="1" applyAlignment="1">
      <alignment horizontal="center" vertical="center"/>
    </xf>
    <xf numFmtId="0" fontId="18" fillId="37" borderId="10" xfId="44" applyFont="1" applyFill="1" applyBorder="1" applyAlignment="1" applyProtection="1">
      <alignment horizontal="center" vertical="top"/>
      <protection locked="0"/>
    </xf>
    <xf numFmtId="0" fontId="18" fillId="0" borderId="0" xfId="0" applyFont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37" borderId="10" xfId="44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18" fillId="37" borderId="14" xfId="0" applyFont="1" applyFill="1" applyBorder="1" applyAlignment="1">
      <alignment horizontal="center" vertical="center"/>
    </xf>
    <xf numFmtId="0" fontId="18" fillId="38" borderId="13" xfId="0" applyFont="1" applyFill="1" applyBorder="1" applyAlignment="1">
      <alignment horizontal="center"/>
    </xf>
    <xf numFmtId="0" fontId="19" fillId="38" borderId="13" xfId="0" applyFont="1" applyFill="1" applyBorder="1" applyAlignment="1">
      <alignment horizontal="left"/>
    </xf>
    <xf numFmtId="43" fontId="19" fillId="38" borderId="13" xfId="1" applyFont="1" applyFill="1" applyBorder="1"/>
    <xf numFmtId="0" fontId="18" fillId="38" borderId="14" xfId="0" applyFont="1" applyFill="1" applyBorder="1" applyAlignment="1">
      <alignment horizontal="center"/>
    </xf>
    <xf numFmtId="0" fontId="18" fillId="38" borderId="0" xfId="0" applyFont="1" applyFill="1" applyBorder="1" applyAlignment="1">
      <alignment horizontal="center"/>
    </xf>
    <xf numFmtId="0" fontId="18" fillId="38" borderId="14" xfId="0" applyFont="1" applyFill="1" applyBorder="1" applyAlignment="1" applyProtection="1">
      <alignment horizontal="center"/>
      <protection locked="0"/>
    </xf>
    <xf numFmtId="0" fontId="19" fillId="38" borderId="0" xfId="0" applyFont="1" applyFill="1"/>
    <xf numFmtId="0" fontId="18" fillId="38" borderId="10" xfId="0" applyFont="1" applyFill="1" applyBorder="1" applyAlignment="1">
      <alignment horizontal="center"/>
    </xf>
    <xf numFmtId="0" fontId="18" fillId="38" borderId="10" xfId="0" applyFont="1" applyFill="1" applyBorder="1" applyAlignment="1" applyProtection="1">
      <alignment horizontal="center"/>
      <protection locked="0"/>
    </xf>
    <xf numFmtId="0" fontId="19" fillId="38" borderId="10" xfId="0" applyFont="1" applyFill="1" applyBorder="1"/>
    <xf numFmtId="43" fontId="19" fillId="38" borderId="10" xfId="1" applyFont="1" applyFill="1" applyBorder="1"/>
    <xf numFmtId="0" fontId="18" fillId="38" borderId="10" xfId="0" applyFont="1" applyFill="1" applyBorder="1"/>
    <xf numFmtId="43" fontId="18" fillId="38" borderId="10" xfId="1" applyFont="1" applyFill="1" applyBorder="1"/>
    <xf numFmtId="0" fontId="18" fillId="39" borderId="13" xfId="0" applyFont="1" applyFill="1" applyBorder="1" applyAlignment="1">
      <alignment horizontal="center"/>
    </xf>
    <xf numFmtId="0" fontId="18" fillId="39" borderId="13" xfId="0" applyFont="1" applyFill="1" applyBorder="1" applyAlignment="1" applyProtection="1">
      <alignment horizontal="center"/>
      <protection locked="0"/>
    </xf>
    <xf numFmtId="0" fontId="19" fillId="39" borderId="13" xfId="0" applyFont="1" applyFill="1" applyBorder="1"/>
    <xf numFmtId="43" fontId="19" fillId="39" borderId="13" xfId="1" applyFont="1" applyFill="1" applyBorder="1"/>
    <xf numFmtId="0" fontId="18" fillId="39" borderId="10" xfId="0" applyFont="1" applyFill="1" applyBorder="1" applyAlignment="1">
      <alignment horizontal="center"/>
    </xf>
    <xf numFmtId="0" fontId="18" fillId="39" borderId="10" xfId="0" applyFont="1" applyFill="1" applyBorder="1" applyAlignment="1" applyProtection="1">
      <alignment horizontal="center"/>
      <protection locked="0"/>
    </xf>
    <xf numFmtId="0" fontId="18" fillId="39" borderId="10" xfId="0" applyFont="1" applyFill="1" applyBorder="1"/>
    <xf numFmtId="43" fontId="18" fillId="39" borderId="10" xfId="1" applyFont="1" applyFill="1" applyBorder="1"/>
    <xf numFmtId="0" fontId="22" fillId="39" borderId="10" xfId="43" applyFont="1" applyFill="1" applyBorder="1" applyAlignment="1" applyProtection="1">
      <alignment horizontal="center" vertical="top" wrapText="1"/>
      <protection locked="0"/>
    </xf>
    <xf numFmtId="0" fontId="19" fillId="39" borderId="10" xfId="0" applyFont="1" applyFill="1" applyBorder="1"/>
    <xf numFmtId="43" fontId="19" fillId="39" borderId="10" xfId="1" applyFont="1" applyFill="1" applyBorder="1"/>
    <xf numFmtId="0" fontId="19" fillId="39" borderId="10" xfId="0" applyFont="1" applyFill="1" applyBorder="1" applyAlignment="1">
      <alignment horizontal="center"/>
    </xf>
    <xf numFmtId="0" fontId="19" fillId="39" borderId="13" xfId="0" applyFont="1" applyFill="1" applyBorder="1" applyAlignment="1">
      <alignment horizontal="center"/>
    </xf>
    <xf numFmtId="43" fontId="18" fillId="39" borderId="13" xfId="1" applyFont="1" applyFill="1" applyBorder="1"/>
    <xf numFmtId="0" fontId="23" fillId="39" borderId="10" xfId="0" applyFont="1" applyFill="1" applyBorder="1"/>
    <xf numFmtId="43" fontId="23" fillId="39" borderId="10" xfId="1" applyFont="1" applyFill="1" applyBorder="1"/>
    <xf numFmtId="0" fontId="18" fillId="38" borderId="19" xfId="0" applyFont="1" applyFill="1" applyBorder="1" applyAlignment="1">
      <alignment horizontal="center"/>
    </xf>
    <xf numFmtId="0" fontId="18" fillId="38" borderId="20" xfId="0" applyFont="1" applyFill="1" applyBorder="1" applyAlignment="1">
      <alignment horizontal="center"/>
    </xf>
    <xf numFmtId="0" fontId="18" fillId="38" borderId="13" xfId="0" applyFont="1" applyFill="1" applyBorder="1" applyAlignment="1" applyProtection="1">
      <alignment horizontal="center"/>
      <protection locked="0"/>
    </xf>
    <xf numFmtId="0" fontId="19" fillId="38" borderId="13" xfId="0" applyFont="1" applyFill="1" applyBorder="1"/>
    <xf numFmtId="0" fontId="19" fillId="38" borderId="10" xfId="0" applyFont="1" applyFill="1" applyBorder="1" applyAlignment="1">
      <alignment horizontal="center"/>
    </xf>
    <xf numFmtId="0" fontId="19" fillId="38" borderId="10" xfId="0" applyFont="1" applyFill="1" applyBorder="1" applyAlignment="1" applyProtection="1">
      <alignment horizontal="center"/>
      <protection locked="0"/>
    </xf>
    <xf numFmtId="0" fontId="18" fillId="38" borderId="17" xfId="0" applyFont="1" applyFill="1" applyBorder="1" applyAlignment="1">
      <alignment horizontal="center"/>
    </xf>
    <xf numFmtId="0" fontId="18" fillId="38" borderId="16" xfId="0" applyFont="1" applyFill="1" applyBorder="1" applyAlignment="1">
      <alignment horizontal="center"/>
    </xf>
    <xf numFmtId="0" fontId="18" fillId="38" borderId="12" xfId="0" applyFont="1" applyFill="1" applyBorder="1" applyAlignment="1" applyProtection="1">
      <alignment horizontal="center"/>
      <protection locked="0"/>
    </xf>
    <xf numFmtId="0" fontId="19" fillId="38" borderId="22" xfId="0" applyFont="1" applyFill="1" applyBorder="1"/>
    <xf numFmtId="0" fontId="18" fillId="39" borderId="21" xfId="0" applyFont="1" applyFill="1" applyBorder="1" applyAlignment="1" applyProtection="1">
      <alignment horizontal="center"/>
      <protection locked="0"/>
    </xf>
    <xf numFmtId="0" fontId="19" fillId="39" borderId="18" xfId="0" applyFont="1" applyFill="1" applyBorder="1"/>
    <xf numFmtId="43" fontId="18" fillId="39" borderId="14" xfId="1" applyFont="1" applyFill="1" applyBorder="1"/>
    <xf numFmtId="0" fontId="18" fillId="0" borderId="18" xfId="0" applyFont="1" applyBorder="1" applyAlignment="1">
      <alignment horizontal="center"/>
    </xf>
    <xf numFmtId="0" fontId="18" fillId="34" borderId="18" xfId="0" applyFont="1" applyFill="1" applyBorder="1" applyAlignment="1">
      <alignment horizontal="center"/>
    </xf>
    <xf numFmtId="0" fontId="18" fillId="37" borderId="18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6" fillId="36" borderId="10" xfId="44" applyFont="1" applyFill="1" applyBorder="1" applyAlignment="1">
      <alignment horizontal="center" vertical="center" wrapText="1"/>
    </xf>
    <xf numFmtId="0" fontId="27" fillId="36" borderId="10" xfId="43" applyFont="1" applyFill="1" applyBorder="1" applyAlignment="1">
      <alignment horizontal="center" vertical="center" wrapText="1"/>
    </xf>
    <xf numFmtId="43" fontId="19" fillId="38" borderId="21" xfId="1" applyFont="1" applyFill="1" applyBorder="1"/>
    <xf numFmtId="43" fontId="23" fillId="0" borderId="21" xfId="1" applyFont="1" applyFill="1" applyBorder="1"/>
    <xf numFmtId="0" fontId="18" fillId="34" borderId="10" xfId="44" applyFont="1" applyFill="1" applyBorder="1" applyAlignment="1" applyProtection="1">
      <alignment horizontal="center" vertical="top"/>
      <protection locked="0"/>
    </xf>
    <xf numFmtId="0" fontId="18" fillId="34" borderId="13" xfId="44" applyFont="1" applyFill="1" applyBorder="1" applyAlignment="1" applyProtection="1">
      <alignment horizontal="center" vertical="top"/>
      <protection locked="0"/>
    </xf>
    <xf numFmtId="0" fontId="28" fillId="34" borderId="10" xfId="45" applyFont="1" applyFill="1" applyBorder="1" applyAlignment="1" applyProtection="1">
      <alignment horizontal="center" vertical="top"/>
    </xf>
    <xf numFmtId="0" fontId="28" fillId="34" borderId="10" xfId="45" applyFont="1" applyFill="1" applyBorder="1" applyAlignment="1" applyProtection="1">
      <alignment horizontal="center" vertical="center"/>
    </xf>
    <xf numFmtId="0" fontId="28" fillId="37" borderId="10" xfId="45" applyFont="1" applyFill="1" applyBorder="1" applyAlignment="1" applyProtection="1">
      <alignment horizontal="center" vertical="center"/>
    </xf>
    <xf numFmtId="0" fontId="18" fillId="0" borderId="14" xfId="44" applyFont="1" applyFill="1" applyBorder="1" applyAlignment="1" applyProtection="1">
      <alignment horizontal="center" vertical="top"/>
      <protection locked="0"/>
    </xf>
    <xf numFmtId="0" fontId="18" fillId="0" borderId="14" xfId="44" applyFont="1" applyFill="1" applyBorder="1" applyAlignment="1" applyProtection="1">
      <alignment horizontal="center" vertical="center"/>
      <protection locked="0"/>
    </xf>
    <xf numFmtId="0" fontId="18" fillId="0" borderId="17" xfId="44" applyFont="1" applyFill="1" applyBorder="1" applyAlignment="1" applyProtection="1">
      <alignment horizontal="center" vertical="top"/>
      <protection locked="0"/>
    </xf>
    <xf numFmtId="0" fontId="18" fillId="0" borderId="12" xfId="44" applyFont="1" applyFill="1" applyBorder="1" applyAlignment="1" applyProtection="1">
      <alignment horizontal="center" vertical="top"/>
      <protection locked="0"/>
    </xf>
    <xf numFmtId="0" fontId="18" fillId="0" borderId="12" xfId="44" applyFont="1" applyFill="1" applyBorder="1" applyAlignment="1" applyProtection="1">
      <alignment horizontal="center" vertical="center"/>
      <protection locked="0"/>
    </xf>
    <xf numFmtId="0" fontId="18" fillId="0" borderId="0" xfId="44" applyFont="1" applyFill="1" applyBorder="1" applyAlignment="1" applyProtection="1">
      <alignment horizontal="center" vertical="top"/>
      <protection locked="0"/>
    </xf>
    <xf numFmtId="0" fontId="18" fillId="0" borderId="0" xfId="44" applyFont="1" applyFill="1" applyBorder="1" applyAlignment="1" applyProtection="1">
      <alignment horizontal="center" vertical="center"/>
      <protection locked="0"/>
    </xf>
    <xf numFmtId="0" fontId="18" fillId="34" borderId="13" xfId="44" applyFont="1" applyFill="1" applyBorder="1" applyAlignment="1" applyProtection="1">
      <alignment horizontal="center" vertical="center"/>
      <protection locked="0"/>
    </xf>
    <xf numFmtId="0" fontId="18" fillId="0" borderId="18" xfId="44" applyFont="1" applyFill="1" applyBorder="1" applyAlignment="1" applyProtection="1">
      <alignment horizontal="center" vertical="top"/>
      <protection locked="0"/>
    </xf>
    <xf numFmtId="0" fontId="18" fillId="0" borderId="20" xfId="44" applyFont="1" applyFill="1" applyBorder="1" applyAlignment="1" applyProtection="1">
      <alignment horizontal="center" vertical="center"/>
      <protection locked="0"/>
    </xf>
    <xf numFmtId="0" fontId="18" fillId="0" borderId="10" xfId="44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/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top"/>
    </xf>
    <xf numFmtId="0" fontId="18" fillId="38" borderId="13" xfId="0" applyFont="1" applyFill="1" applyBorder="1" applyAlignment="1">
      <alignment vertical="top"/>
    </xf>
    <xf numFmtId="0" fontId="18" fillId="39" borderId="13" xfId="0" applyFont="1" applyFill="1" applyBorder="1" applyAlignment="1">
      <alignment vertical="top"/>
    </xf>
    <xf numFmtId="0" fontId="18" fillId="39" borderId="10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Fill="1" applyBorder="1" applyAlignment="1">
      <alignment vertical="top"/>
    </xf>
    <xf numFmtId="0" fontId="18" fillId="0" borderId="10" xfId="0" applyFont="1" applyFill="1" applyBorder="1" applyAlignment="1">
      <alignment vertical="top"/>
    </xf>
    <xf numFmtId="0" fontId="18" fillId="38" borderId="0" xfId="0" applyFont="1" applyFill="1" applyAlignment="1">
      <alignment vertical="top"/>
    </xf>
    <xf numFmtId="0" fontId="19" fillId="39" borderId="10" xfId="0" applyFont="1" applyFill="1" applyBorder="1" applyAlignment="1">
      <alignment vertical="top"/>
    </xf>
    <xf numFmtId="0" fontId="19" fillId="39" borderId="13" xfId="0" applyFont="1" applyFill="1" applyBorder="1" applyAlignment="1">
      <alignment vertical="top"/>
    </xf>
    <xf numFmtId="0" fontId="18" fillId="38" borderId="10" xfId="0" applyFont="1" applyFill="1" applyBorder="1" applyAlignment="1">
      <alignment vertical="top"/>
    </xf>
    <xf numFmtId="0" fontId="18" fillId="38" borderId="20" xfId="0" applyFont="1" applyFill="1" applyBorder="1" applyAlignment="1">
      <alignment vertical="top"/>
    </xf>
    <xf numFmtId="0" fontId="18" fillId="35" borderId="10" xfId="0" applyFont="1" applyFill="1" applyBorder="1" applyAlignment="1">
      <alignment vertical="top"/>
    </xf>
    <xf numFmtId="0" fontId="19" fillId="38" borderId="10" xfId="0" applyFont="1" applyFill="1" applyBorder="1" applyAlignment="1">
      <alignment vertical="top"/>
    </xf>
    <xf numFmtId="0" fontId="18" fillId="0" borderId="20" xfId="0" applyFont="1" applyFill="1" applyBorder="1" applyAlignment="1">
      <alignment vertical="top"/>
    </xf>
    <xf numFmtId="0" fontId="18" fillId="35" borderId="0" xfId="0" applyFont="1" applyFill="1" applyBorder="1" applyAlignment="1">
      <alignment vertical="top"/>
    </xf>
    <xf numFmtId="0" fontId="18" fillId="38" borderId="16" xfId="0" applyFont="1" applyFill="1" applyBorder="1" applyAlignment="1">
      <alignment vertical="top"/>
    </xf>
    <xf numFmtId="0" fontId="27" fillId="36" borderId="10" xfId="43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4"/>
    <cellStyle name="Normal 2 2" xfId="45"/>
    <cellStyle name="Normal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E1E1FF"/>
      <color rgb="FFCCCCFF"/>
      <color rgb="FF89D8FF"/>
      <color rgb="FF99CCFF"/>
      <color rgb="FF66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66898</xdr:colOff>
      <xdr:row>0</xdr:row>
      <xdr:rowOff>28575</xdr:rowOff>
    </xdr:from>
    <xdr:to>
      <xdr:col>1</xdr:col>
      <xdr:colOff>933007</xdr:colOff>
      <xdr:row>4</xdr:row>
      <xdr:rowOff>28575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0" t="3178" r="70808" b="87799"/>
        <a:stretch/>
      </xdr:blipFill>
      <xdr:spPr bwMode="auto">
        <a:xfrm>
          <a:off x="66898" y="28575"/>
          <a:ext cx="1929365" cy="7088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4124325</xdr:colOff>
      <xdr:row>0</xdr:row>
      <xdr:rowOff>0</xdr:rowOff>
    </xdr:from>
    <xdr:to>
      <xdr:col>4</xdr:col>
      <xdr:colOff>342898</xdr:colOff>
      <xdr:row>3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69532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3790950</xdr:colOff>
      <xdr:row>4</xdr:row>
      <xdr:rowOff>104776</xdr:rowOff>
    </xdr:from>
    <xdr:to>
      <xdr:col>4</xdr:col>
      <xdr:colOff>666748</xdr:colOff>
      <xdr:row>5</xdr:row>
      <xdr:rowOff>95251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752476"/>
          <a:ext cx="1352549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828675</xdr:colOff>
      <xdr:row>4</xdr:row>
      <xdr:rowOff>123825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0" t="3178" r="70808" b="87799"/>
        <a:stretch/>
      </xdr:blipFill>
      <xdr:spPr bwMode="auto">
        <a:xfrm>
          <a:off x="257175" y="95250"/>
          <a:ext cx="1733550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4124325</xdr:colOff>
      <xdr:row>0</xdr:row>
      <xdr:rowOff>95250</xdr:rowOff>
    </xdr:from>
    <xdr:to>
      <xdr:col>7</xdr:col>
      <xdr:colOff>466724</xdr:colOff>
      <xdr:row>4</xdr:row>
      <xdr:rowOff>85725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95250"/>
          <a:ext cx="69532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3714750</xdr:colOff>
      <xdr:row>4</xdr:row>
      <xdr:rowOff>180975</xdr:rowOff>
    </xdr:from>
    <xdr:to>
      <xdr:col>7</xdr:col>
      <xdr:colOff>714374</xdr:colOff>
      <xdr:row>5</xdr:row>
      <xdr:rowOff>142875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857250"/>
          <a:ext cx="1352549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09"/>
  <sheetViews>
    <sheetView zoomScale="86" zoomScaleNormal="86" workbookViewId="0">
      <selection activeCell="J13" sqref="J13"/>
    </sheetView>
  </sheetViews>
  <sheetFormatPr baseColWidth="10" defaultRowHeight="12.75"/>
  <cols>
    <col min="1" max="1" width="16" style="14" customWidth="1"/>
    <col min="2" max="2" width="15" style="14" customWidth="1"/>
    <col min="3" max="3" width="14.28515625" style="93" customWidth="1"/>
    <col min="4" max="4" width="67.140625" style="1" customWidth="1"/>
    <col min="5" max="5" width="18.7109375" style="2" bestFit="1" customWidth="1"/>
    <col min="6" max="16384" width="11.42578125" style="1"/>
  </cols>
  <sheetData>
    <row r="2" spans="1:5" ht="15" customHeight="1">
      <c r="A2" s="169" t="s">
        <v>301</v>
      </c>
      <c r="B2" s="169"/>
      <c r="C2" s="169"/>
      <c r="D2" s="169"/>
      <c r="E2" s="169"/>
    </row>
    <row r="3" spans="1:5" ht="15" customHeight="1">
      <c r="A3" s="169" t="s">
        <v>429</v>
      </c>
      <c r="B3" s="169"/>
      <c r="C3" s="169"/>
      <c r="D3" s="169"/>
      <c r="E3" s="169"/>
    </row>
    <row r="7" spans="1:5" ht="69" customHeight="1">
      <c r="A7" s="148" t="s">
        <v>574</v>
      </c>
      <c r="B7" s="148" t="s">
        <v>575</v>
      </c>
      <c r="C7" s="148" t="s">
        <v>576</v>
      </c>
      <c r="D7" s="90" t="s">
        <v>581</v>
      </c>
      <c r="E7" s="91" t="s">
        <v>428</v>
      </c>
    </row>
    <row r="8" spans="1:5" s="3" customFormat="1">
      <c r="A8" s="84"/>
      <c r="B8" s="33"/>
      <c r="C8" s="94"/>
      <c r="E8" s="4"/>
    </row>
    <row r="9" spans="1:5">
      <c r="A9" s="152">
        <v>11401</v>
      </c>
      <c r="B9" s="154"/>
      <c r="C9" s="155"/>
      <c r="D9" s="36" t="s">
        <v>427</v>
      </c>
      <c r="E9" s="37">
        <v>6489579.8499999996</v>
      </c>
    </row>
    <row r="10" spans="1:5">
      <c r="A10" s="92"/>
      <c r="B10" s="39" t="s">
        <v>545</v>
      </c>
      <c r="C10" s="156"/>
      <c r="D10" s="40" t="s">
        <v>544</v>
      </c>
      <c r="E10" s="41"/>
    </row>
    <row r="11" spans="1:5">
      <c r="A11" s="144"/>
      <c r="B11" s="157"/>
      <c r="C11" s="158"/>
      <c r="D11" s="20" t="s">
        <v>426</v>
      </c>
      <c r="E11" s="21">
        <v>5770644.8499999996</v>
      </c>
    </row>
    <row r="12" spans="1:5">
      <c r="A12" s="39"/>
      <c r="B12" s="92" t="s">
        <v>546</v>
      </c>
      <c r="C12" s="95"/>
      <c r="D12" s="40" t="s">
        <v>565</v>
      </c>
      <c r="E12" s="45"/>
    </row>
    <row r="13" spans="1:5">
      <c r="A13" s="159"/>
      <c r="B13" s="160"/>
      <c r="C13" s="161"/>
      <c r="D13" s="22" t="s">
        <v>425</v>
      </c>
      <c r="E13" s="23">
        <v>718935</v>
      </c>
    </row>
    <row r="14" spans="1:5" s="3" customFormat="1">
      <c r="A14" s="162"/>
      <c r="B14" s="162"/>
      <c r="C14" s="163"/>
      <c r="E14" s="4"/>
    </row>
    <row r="15" spans="1:5">
      <c r="A15" s="153">
        <v>11501</v>
      </c>
      <c r="B15" s="153"/>
      <c r="C15" s="164"/>
      <c r="D15" s="42" t="s">
        <v>424</v>
      </c>
      <c r="E15" s="43">
        <v>143675444.65000001</v>
      </c>
    </row>
    <row r="16" spans="1:5">
      <c r="A16" s="92"/>
      <c r="B16" s="92" t="s">
        <v>547</v>
      </c>
      <c r="C16" s="95"/>
      <c r="D16" s="49" t="s">
        <v>567</v>
      </c>
      <c r="E16" s="46"/>
    </row>
    <row r="17" spans="1:5">
      <c r="A17" s="165"/>
      <c r="B17" s="157"/>
      <c r="C17" s="158" t="str">
        <f>MID($D17,1,2)</f>
        <v>12</v>
      </c>
      <c r="D17" s="20" t="s">
        <v>423</v>
      </c>
      <c r="E17" s="21">
        <v>9162493.5099999998</v>
      </c>
    </row>
    <row r="18" spans="1:5">
      <c r="A18" s="165"/>
      <c r="B18" s="157"/>
      <c r="C18" s="158" t="str">
        <f t="shared" ref="C18:C85" si="0">MID($D18,1,2)</f>
        <v>12</v>
      </c>
      <c r="D18" s="20" t="s">
        <v>422</v>
      </c>
      <c r="E18" s="21">
        <v>1892254.72</v>
      </c>
    </row>
    <row r="19" spans="1:5">
      <c r="A19" s="165"/>
      <c r="B19" s="157"/>
      <c r="C19" s="158" t="str">
        <f t="shared" si="0"/>
        <v>12</v>
      </c>
      <c r="D19" s="20" t="s">
        <v>421</v>
      </c>
      <c r="E19" s="21">
        <v>1433471.25</v>
      </c>
    </row>
    <row r="20" spans="1:5">
      <c r="A20" s="165"/>
      <c r="B20" s="157"/>
      <c r="C20" s="158" t="str">
        <f t="shared" si="0"/>
        <v>12</v>
      </c>
      <c r="D20" s="20" t="s">
        <v>420</v>
      </c>
      <c r="E20" s="21">
        <v>144429.07999999999</v>
      </c>
    </row>
    <row r="21" spans="1:5">
      <c r="A21" s="165"/>
      <c r="B21" s="157"/>
      <c r="C21" s="158" t="str">
        <f t="shared" si="0"/>
        <v>12</v>
      </c>
      <c r="D21" s="20" t="s">
        <v>419</v>
      </c>
      <c r="E21" s="21">
        <v>1032386.31</v>
      </c>
    </row>
    <row r="22" spans="1:5">
      <c r="A22" s="144"/>
      <c r="B22" s="15"/>
      <c r="C22" s="158" t="str">
        <f t="shared" si="0"/>
        <v>12</v>
      </c>
      <c r="D22" s="20" t="s">
        <v>418</v>
      </c>
      <c r="E22" s="21">
        <v>605248.92000000004</v>
      </c>
    </row>
    <row r="23" spans="1:5">
      <c r="A23" s="144"/>
      <c r="B23" s="15"/>
      <c r="C23" s="158" t="str">
        <f t="shared" si="0"/>
        <v>12</v>
      </c>
      <c r="D23" s="20" t="s">
        <v>417</v>
      </c>
      <c r="E23" s="21">
        <v>388790.02</v>
      </c>
    </row>
    <row r="24" spans="1:5">
      <c r="A24" s="144"/>
      <c r="B24" s="15"/>
      <c r="C24" s="158" t="str">
        <f t="shared" si="0"/>
        <v>12</v>
      </c>
      <c r="D24" s="20" t="s">
        <v>416</v>
      </c>
      <c r="E24" s="21">
        <v>0</v>
      </c>
    </row>
    <row r="25" spans="1:5">
      <c r="A25" s="39"/>
      <c r="B25" s="39" t="s">
        <v>548</v>
      </c>
      <c r="C25" s="95"/>
      <c r="D25" s="44" t="s">
        <v>568</v>
      </c>
      <c r="E25" s="48"/>
    </row>
    <row r="26" spans="1:5">
      <c r="A26" s="144"/>
      <c r="B26" s="15"/>
      <c r="C26" s="158" t="str">
        <f t="shared" si="0"/>
        <v>13</v>
      </c>
      <c r="D26" s="20" t="s">
        <v>415</v>
      </c>
      <c r="E26" s="21">
        <v>0</v>
      </c>
    </row>
    <row r="27" spans="1:5">
      <c r="A27" s="144"/>
      <c r="B27" s="15"/>
      <c r="C27" s="158" t="str">
        <f t="shared" si="0"/>
        <v>13</v>
      </c>
      <c r="D27" s="20" t="s">
        <v>414</v>
      </c>
      <c r="E27" s="21">
        <v>237452.66</v>
      </c>
    </row>
    <row r="28" spans="1:5">
      <c r="A28" s="39"/>
      <c r="B28" s="39" t="s">
        <v>549</v>
      </c>
      <c r="C28" s="95"/>
      <c r="D28" s="47" t="s">
        <v>542</v>
      </c>
      <c r="E28" s="48"/>
    </row>
    <row r="29" spans="1:5">
      <c r="A29" s="144"/>
      <c r="B29" s="15"/>
      <c r="C29" s="158" t="str">
        <f t="shared" si="0"/>
        <v>16</v>
      </c>
      <c r="D29" s="20" t="s">
        <v>413</v>
      </c>
      <c r="E29" s="21">
        <v>105034.46</v>
      </c>
    </row>
    <row r="30" spans="1:5">
      <c r="A30" s="39"/>
      <c r="B30" s="39" t="s">
        <v>550</v>
      </c>
      <c r="C30" s="95"/>
      <c r="D30" s="47" t="s">
        <v>560</v>
      </c>
      <c r="E30" s="48"/>
    </row>
    <row r="31" spans="1:5">
      <c r="A31" s="144"/>
      <c r="B31" s="15"/>
      <c r="C31" s="158" t="str">
        <f t="shared" si="0"/>
        <v>31</v>
      </c>
      <c r="D31" s="20" t="s">
        <v>412</v>
      </c>
      <c r="E31" s="21">
        <v>142005</v>
      </c>
    </row>
    <row r="32" spans="1:5">
      <c r="A32" s="39"/>
      <c r="B32" s="39" t="s">
        <v>551</v>
      </c>
      <c r="C32" s="95"/>
      <c r="D32" s="47" t="s">
        <v>569</v>
      </c>
      <c r="E32" s="48"/>
    </row>
    <row r="33" spans="1:5">
      <c r="A33" s="144"/>
      <c r="B33" s="15"/>
      <c r="C33" s="158" t="str">
        <f t="shared" si="0"/>
        <v>41</v>
      </c>
      <c r="D33" s="20" t="s">
        <v>411</v>
      </c>
      <c r="E33" s="21">
        <v>940752.2</v>
      </c>
    </row>
    <row r="34" spans="1:5">
      <c r="A34" s="144"/>
      <c r="B34" s="15"/>
      <c r="C34" s="158" t="str">
        <f t="shared" si="0"/>
        <v>41</v>
      </c>
      <c r="D34" s="20" t="s">
        <v>410</v>
      </c>
      <c r="E34" s="21">
        <v>487147.61</v>
      </c>
    </row>
    <row r="35" spans="1:5">
      <c r="A35" s="144"/>
      <c r="B35" s="15"/>
      <c r="C35" s="158" t="str">
        <f t="shared" si="0"/>
        <v>41</v>
      </c>
      <c r="D35" s="20" t="s">
        <v>409</v>
      </c>
      <c r="E35" s="21">
        <v>2142</v>
      </c>
    </row>
    <row r="36" spans="1:5">
      <c r="A36" s="144"/>
      <c r="B36" s="15"/>
      <c r="C36" s="158" t="str">
        <f t="shared" si="0"/>
        <v>41</v>
      </c>
      <c r="D36" s="20" t="s">
        <v>408</v>
      </c>
      <c r="E36" s="21">
        <v>631319.84</v>
      </c>
    </row>
    <row r="37" spans="1:5">
      <c r="A37" s="144"/>
      <c r="B37" s="15"/>
      <c r="C37" s="158" t="str">
        <f t="shared" si="0"/>
        <v>41</v>
      </c>
      <c r="D37" s="20" t="s">
        <v>407</v>
      </c>
      <c r="E37" s="21">
        <v>98231.73</v>
      </c>
    </row>
    <row r="38" spans="1:5">
      <c r="A38" s="144"/>
      <c r="B38" s="15"/>
      <c r="C38" s="158" t="str">
        <f t="shared" si="0"/>
        <v>41</v>
      </c>
      <c r="D38" s="20" t="s">
        <v>406</v>
      </c>
      <c r="E38" s="21">
        <v>294468.68</v>
      </c>
    </row>
    <row r="39" spans="1:5">
      <c r="A39" s="144"/>
      <c r="B39" s="15"/>
      <c r="C39" s="158" t="str">
        <f t="shared" si="0"/>
        <v>41</v>
      </c>
      <c r="D39" s="20" t="s">
        <v>405</v>
      </c>
      <c r="E39" s="21">
        <v>14631.32</v>
      </c>
    </row>
    <row r="40" spans="1:5">
      <c r="A40" s="144"/>
      <c r="B40" s="15"/>
      <c r="C40" s="158" t="str">
        <f t="shared" si="0"/>
        <v>41</v>
      </c>
      <c r="D40" s="20" t="s">
        <v>404</v>
      </c>
      <c r="E40" s="21">
        <v>1470274.95</v>
      </c>
    </row>
    <row r="41" spans="1:5">
      <c r="A41" s="144"/>
      <c r="B41" s="15"/>
      <c r="C41" s="158" t="str">
        <f t="shared" si="0"/>
        <v>41</v>
      </c>
      <c r="D41" s="20" t="s">
        <v>403</v>
      </c>
      <c r="E41" s="21">
        <v>12922.29</v>
      </c>
    </row>
    <row r="42" spans="1:5">
      <c r="A42" s="144"/>
      <c r="B42" s="15"/>
      <c r="C42" s="158" t="str">
        <f t="shared" si="0"/>
        <v>41</v>
      </c>
      <c r="D42" s="20" t="s">
        <v>402</v>
      </c>
      <c r="E42" s="21">
        <v>448.27</v>
      </c>
    </row>
    <row r="43" spans="1:5">
      <c r="A43" s="144"/>
      <c r="B43" s="15"/>
      <c r="C43" s="158" t="str">
        <f t="shared" si="0"/>
        <v>41</v>
      </c>
      <c r="D43" s="20" t="s">
        <v>401</v>
      </c>
      <c r="E43" s="21">
        <v>88579.58</v>
      </c>
    </row>
    <row r="44" spans="1:5">
      <c r="A44" s="144"/>
      <c r="B44" s="15"/>
      <c r="C44" s="158" t="str">
        <f t="shared" si="0"/>
        <v>41</v>
      </c>
      <c r="D44" s="20" t="s">
        <v>400</v>
      </c>
      <c r="E44" s="21">
        <v>87629.78</v>
      </c>
    </row>
    <row r="45" spans="1:5">
      <c r="A45" s="144"/>
      <c r="B45" s="15"/>
      <c r="C45" s="158" t="str">
        <f t="shared" si="0"/>
        <v>41</v>
      </c>
      <c r="D45" s="20" t="s">
        <v>399</v>
      </c>
      <c r="E45" s="21">
        <v>40000</v>
      </c>
    </row>
    <row r="46" spans="1:5">
      <c r="A46" s="144"/>
      <c r="B46" s="15"/>
      <c r="C46" s="158" t="str">
        <f t="shared" si="0"/>
        <v>43</v>
      </c>
      <c r="D46" s="20" t="s">
        <v>398</v>
      </c>
      <c r="E46" s="21">
        <v>59001.78</v>
      </c>
    </row>
    <row r="47" spans="1:5">
      <c r="A47" s="144"/>
      <c r="B47" s="15"/>
      <c r="C47" s="158" t="str">
        <f t="shared" si="0"/>
        <v>43</v>
      </c>
      <c r="D47" s="20" t="s">
        <v>397</v>
      </c>
      <c r="E47" s="21">
        <v>0</v>
      </c>
    </row>
    <row r="48" spans="1:5">
      <c r="A48" s="144"/>
      <c r="B48" s="15"/>
      <c r="C48" s="158" t="str">
        <f t="shared" si="0"/>
        <v>43</v>
      </c>
      <c r="D48" s="20" t="s">
        <v>396</v>
      </c>
      <c r="E48" s="21">
        <v>1000</v>
      </c>
    </row>
    <row r="49" spans="1:5">
      <c r="A49" s="144"/>
      <c r="B49" s="15"/>
      <c r="C49" s="158" t="str">
        <f t="shared" si="0"/>
        <v>43</v>
      </c>
      <c r="D49" s="20" t="s">
        <v>395</v>
      </c>
      <c r="E49" s="21">
        <v>562076.30000000005</v>
      </c>
    </row>
    <row r="50" spans="1:5">
      <c r="A50" s="144"/>
      <c r="B50" s="15"/>
      <c r="C50" s="158" t="str">
        <f t="shared" si="0"/>
        <v>43</v>
      </c>
      <c r="D50" s="20" t="s">
        <v>394</v>
      </c>
      <c r="E50" s="21">
        <v>3910.32</v>
      </c>
    </row>
    <row r="51" spans="1:5">
      <c r="A51" s="144"/>
      <c r="B51" s="15"/>
      <c r="C51" s="158" t="str">
        <f t="shared" si="0"/>
        <v>43</v>
      </c>
      <c r="D51" s="20" t="s">
        <v>393</v>
      </c>
      <c r="E51" s="21">
        <v>546.6</v>
      </c>
    </row>
    <row r="52" spans="1:5">
      <c r="A52" s="144"/>
      <c r="B52" s="15"/>
      <c r="C52" s="158" t="str">
        <f t="shared" si="0"/>
        <v>43</v>
      </c>
      <c r="D52" s="20" t="s">
        <v>392</v>
      </c>
      <c r="E52" s="21">
        <v>56088.09</v>
      </c>
    </row>
    <row r="53" spans="1:5">
      <c r="A53" s="144"/>
      <c r="B53" s="15"/>
      <c r="C53" s="158" t="str">
        <f t="shared" si="0"/>
        <v>43</v>
      </c>
      <c r="D53" s="20" t="s">
        <v>391</v>
      </c>
      <c r="E53" s="21">
        <v>1447.41</v>
      </c>
    </row>
    <row r="54" spans="1:5">
      <c r="A54" s="144"/>
      <c r="B54" s="15"/>
      <c r="C54" s="158" t="str">
        <f t="shared" si="0"/>
        <v>43</v>
      </c>
      <c r="D54" s="20" t="s">
        <v>390</v>
      </c>
      <c r="E54" s="21">
        <v>251886.63</v>
      </c>
    </row>
    <row r="55" spans="1:5">
      <c r="A55" s="144"/>
      <c r="B55" s="15"/>
      <c r="C55" s="158" t="str">
        <f t="shared" si="0"/>
        <v>43</v>
      </c>
      <c r="D55" s="20" t="s">
        <v>389</v>
      </c>
      <c r="E55" s="21">
        <v>2471.63</v>
      </c>
    </row>
    <row r="56" spans="1:5">
      <c r="A56" s="144"/>
      <c r="B56" s="15"/>
      <c r="C56" s="158" t="str">
        <f t="shared" si="0"/>
        <v>43</v>
      </c>
      <c r="D56" s="20" t="s">
        <v>388</v>
      </c>
      <c r="E56" s="21">
        <v>49348.55</v>
      </c>
    </row>
    <row r="57" spans="1:5">
      <c r="A57" s="144"/>
      <c r="B57" s="15"/>
      <c r="C57" s="158" t="str">
        <f t="shared" si="0"/>
        <v>43</v>
      </c>
      <c r="D57" s="20" t="s">
        <v>387</v>
      </c>
      <c r="E57" s="21">
        <v>5710.84</v>
      </c>
    </row>
    <row r="58" spans="1:5">
      <c r="A58" s="144"/>
      <c r="B58" s="15"/>
      <c r="C58" s="158" t="str">
        <f t="shared" si="0"/>
        <v>43</v>
      </c>
      <c r="D58" s="20" t="s">
        <v>386</v>
      </c>
      <c r="E58" s="21">
        <v>1641.2</v>
      </c>
    </row>
    <row r="59" spans="1:5">
      <c r="A59" s="144"/>
      <c r="B59" s="15"/>
      <c r="C59" s="158" t="str">
        <f t="shared" si="0"/>
        <v>43</v>
      </c>
      <c r="D59" s="20" t="s">
        <v>385</v>
      </c>
      <c r="E59" s="21">
        <v>77387.12</v>
      </c>
    </row>
    <row r="60" spans="1:5">
      <c r="A60" s="144"/>
      <c r="B60" s="15"/>
      <c r="C60" s="158" t="str">
        <f t="shared" si="0"/>
        <v>43</v>
      </c>
      <c r="D60" s="20" t="s">
        <v>384</v>
      </c>
      <c r="E60" s="21">
        <v>0</v>
      </c>
    </row>
    <row r="61" spans="1:5">
      <c r="A61" s="144"/>
      <c r="B61" s="15"/>
      <c r="C61" s="158" t="str">
        <f t="shared" si="0"/>
        <v>43</v>
      </c>
      <c r="D61" s="20" t="s">
        <v>383</v>
      </c>
      <c r="E61" s="21">
        <v>277.70999999999998</v>
      </c>
    </row>
    <row r="62" spans="1:5">
      <c r="A62" s="144"/>
      <c r="B62" s="15"/>
      <c r="C62" s="158" t="str">
        <f t="shared" si="0"/>
        <v>43</v>
      </c>
      <c r="D62" s="20" t="s">
        <v>382</v>
      </c>
      <c r="E62" s="21">
        <v>32881</v>
      </c>
    </row>
    <row r="63" spans="1:5">
      <c r="A63" s="144"/>
      <c r="B63" s="15"/>
      <c r="C63" s="158" t="str">
        <f t="shared" si="0"/>
        <v>43</v>
      </c>
      <c r="D63" s="20" t="s">
        <v>381</v>
      </c>
      <c r="E63" s="21">
        <v>91875.6</v>
      </c>
    </row>
    <row r="64" spans="1:5">
      <c r="A64" s="144"/>
      <c r="B64" s="15"/>
      <c r="C64" s="158" t="str">
        <f t="shared" si="0"/>
        <v>43</v>
      </c>
      <c r="D64" s="20" t="s">
        <v>380</v>
      </c>
      <c r="E64" s="21">
        <v>21991.68</v>
      </c>
    </row>
    <row r="65" spans="1:5">
      <c r="A65" s="144"/>
      <c r="B65" s="15"/>
      <c r="C65" s="158" t="str">
        <f t="shared" si="0"/>
        <v>43</v>
      </c>
      <c r="D65" s="20" t="s">
        <v>379</v>
      </c>
      <c r="E65" s="21">
        <v>0</v>
      </c>
    </row>
    <row r="66" spans="1:5">
      <c r="A66" s="144"/>
      <c r="B66" s="15"/>
      <c r="C66" s="158" t="str">
        <f t="shared" si="0"/>
        <v>43</v>
      </c>
      <c r="D66" s="20" t="s">
        <v>378</v>
      </c>
      <c r="E66" s="21">
        <v>364533.5</v>
      </c>
    </row>
    <row r="67" spans="1:5">
      <c r="A67" s="144"/>
      <c r="B67" s="15"/>
      <c r="C67" s="158" t="str">
        <f t="shared" si="0"/>
        <v>43</v>
      </c>
      <c r="D67" s="20" t="s">
        <v>377</v>
      </c>
      <c r="E67" s="21">
        <v>185685.59</v>
      </c>
    </row>
    <row r="68" spans="1:5">
      <c r="A68" s="144"/>
      <c r="B68" s="15"/>
      <c r="C68" s="158" t="str">
        <f t="shared" si="0"/>
        <v>43</v>
      </c>
      <c r="D68" s="20" t="s">
        <v>376</v>
      </c>
      <c r="E68" s="21">
        <v>0</v>
      </c>
    </row>
    <row r="69" spans="1:5">
      <c r="A69" s="144"/>
      <c r="B69" s="15"/>
      <c r="C69" s="158" t="str">
        <f t="shared" si="0"/>
        <v>43</v>
      </c>
      <c r="D69" s="20" t="s">
        <v>375</v>
      </c>
      <c r="E69" s="21">
        <v>0</v>
      </c>
    </row>
    <row r="70" spans="1:5">
      <c r="A70" s="144"/>
      <c r="B70" s="15"/>
      <c r="C70" s="158" t="str">
        <f t="shared" si="0"/>
        <v>43</v>
      </c>
      <c r="D70" s="20" t="s">
        <v>374</v>
      </c>
      <c r="E70" s="21">
        <v>87526.24</v>
      </c>
    </row>
    <row r="71" spans="1:5">
      <c r="A71" s="144"/>
      <c r="B71" s="15"/>
      <c r="C71" s="158" t="str">
        <f t="shared" si="0"/>
        <v>43</v>
      </c>
      <c r="D71" s="20" t="s">
        <v>373</v>
      </c>
      <c r="E71" s="21">
        <v>367960</v>
      </c>
    </row>
    <row r="72" spans="1:5">
      <c r="A72" s="144"/>
      <c r="B72" s="15"/>
      <c r="C72" s="158" t="str">
        <f t="shared" si="0"/>
        <v>43</v>
      </c>
      <c r="D72" s="20" t="s">
        <v>372</v>
      </c>
      <c r="E72" s="21">
        <v>353.1</v>
      </c>
    </row>
    <row r="73" spans="1:5">
      <c r="A73" s="144"/>
      <c r="B73" s="15"/>
      <c r="C73" s="158" t="str">
        <f t="shared" si="0"/>
        <v>43</v>
      </c>
      <c r="D73" s="20" t="s">
        <v>371</v>
      </c>
      <c r="E73" s="21">
        <v>106067.85</v>
      </c>
    </row>
    <row r="74" spans="1:5">
      <c r="A74" s="144"/>
      <c r="B74" s="15"/>
      <c r="C74" s="158" t="str">
        <f t="shared" si="0"/>
        <v>43</v>
      </c>
      <c r="D74" s="20" t="s">
        <v>370</v>
      </c>
      <c r="E74" s="21">
        <v>132858.14000000001</v>
      </c>
    </row>
    <row r="75" spans="1:5">
      <c r="A75" s="144"/>
      <c r="B75" s="15"/>
      <c r="C75" s="158" t="str">
        <f t="shared" si="0"/>
        <v>43</v>
      </c>
      <c r="D75" s="20" t="s">
        <v>369</v>
      </c>
      <c r="E75" s="21">
        <v>801.95</v>
      </c>
    </row>
    <row r="76" spans="1:5">
      <c r="A76" s="144"/>
      <c r="B76" s="15"/>
      <c r="C76" s="158" t="str">
        <f t="shared" si="0"/>
        <v>43</v>
      </c>
      <c r="D76" s="20" t="s">
        <v>368</v>
      </c>
      <c r="E76" s="21">
        <v>33</v>
      </c>
    </row>
    <row r="77" spans="1:5">
      <c r="A77" s="144"/>
      <c r="B77" s="15"/>
      <c r="C77" s="158" t="str">
        <f t="shared" si="0"/>
        <v>43</v>
      </c>
      <c r="D77" s="20" t="s">
        <v>367</v>
      </c>
      <c r="E77" s="21">
        <v>7945.22</v>
      </c>
    </row>
    <row r="78" spans="1:5">
      <c r="A78" s="144"/>
      <c r="B78" s="15"/>
      <c r="C78" s="158" t="str">
        <f t="shared" si="0"/>
        <v>43</v>
      </c>
      <c r="D78" s="20" t="s">
        <v>366</v>
      </c>
      <c r="E78" s="21">
        <v>19862.400000000001</v>
      </c>
    </row>
    <row r="79" spans="1:5">
      <c r="A79" s="144"/>
      <c r="B79" s="15"/>
      <c r="C79" s="158" t="str">
        <f t="shared" si="0"/>
        <v>43</v>
      </c>
      <c r="D79" s="20" t="s">
        <v>365</v>
      </c>
      <c r="E79" s="21">
        <v>102642.55</v>
      </c>
    </row>
    <row r="80" spans="1:5">
      <c r="A80" s="144"/>
      <c r="B80" s="15"/>
      <c r="C80" s="158" t="str">
        <f t="shared" si="0"/>
        <v>43</v>
      </c>
      <c r="D80" s="20" t="s">
        <v>364</v>
      </c>
      <c r="E80" s="21">
        <v>1324.2</v>
      </c>
    </row>
    <row r="81" spans="1:5">
      <c r="A81" s="144"/>
      <c r="B81" s="15"/>
      <c r="C81" s="158" t="str">
        <f t="shared" si="0"/>
        <v>43</v>
      </c>
      <c r="D81" s="20" t="s">
        <v>363</v>
      </c>
      <c r="E81" s="21">
        <v>461.26</v>
      </c>
    </row>
    <row r="82" spans="1:5">
      <c r="A82" s="144"/>
      <c r="B82" s="15"/>
      <c r="C82" s="158" t="str">
        <f t="shared" si="0"/>
        <v>43</v>
      </c>
      <c r="D82" s="20" t="s">
        <v>362</v>
      </c>
      <c r="E82" s="21">
        <v>588.51</v>
      </c>
    </row>
    <row r="83" spans="1:5">
      <c r="A83" s="144"/>
      <c r="B83" s="15"/>
      <c r="C83" s="158" t="str">
        <f t="shared" si="0"/>
        <v>43</v>
      </c>
      <c r="D83" s="20" t="s">
        <v>361</v>
      </c>
      <c r="E83" s="21">
        <v>44929.08</v>
      </c>
    </row>
    <row r="84" spans="1:5">
      <c r="A84" s="144"/>
      <c r="B84" s="15"/>
      <c r="C84" s="158" t="str">
        <f t="shared" si="0"/>
        <v>43</v>
      </c>
      <c r="D84" s="20" t="s">
        <v>360</v>
      </c>
      <c r="E84" s="21">
        <v>86088.08</v>
      </c>
    </row>
    <row r="85" spans="1:5">
      <c r="A85" s="144"/>
      <c r="B85" s="15"/>
      <c r="C85" s="158" t="str">
        <f t="shared" si="0"/>
        <v>43</v>
      </c>
      <c r="D85" s="20" t="s">
        <v>359</v>
      </c>
      <c r="E85" s="21">
        <v>70810</v>
      </c>
    </row>
    <row r="86" spans="1:5">
      <c r="A86" s="144"/>
      <c r="B86" s="15"/>
      <c r="C86" s="158" t="str">
        <f t="shared" ref="C86:C143" si="1">MID($D86,1,2)</f>
        <v>43</v>
      </c>
      <c r="D86" s="20" t="s">
        <v>358</v>
      </c>
      <c r="E86" s="21">
        <v>436030.7</v>
      </c>
    </row>
    <row r="87" spans="1:5">
      <c r="A87" s="144"/>
      <c r="B87" s="15"/>
      <c r="C87" s="158" t="str">
        <f t="shared" si="1"/>
        <v>43</v>
      </c>
      <c r="D87" s="20" t="s">
        <v>357</v>
      </c>
      <c r="E87" s="21">
        <v>309300</v>
      </c>
    </row>
    <row r="88" spans="1:5">
      <c r="A88" s="144"/>
      <c r="B88" s="15"/>
      <c r="C88" s="158" t="str">
        <f t="shared" si="1"/>
        <v>43</v>
      </c>
      <c r="D88" s="20" t="s">
        <v>356</v>
      </c>
      <c r="E88" s="21">
        <v>321060</v>
      </c>
    </row>
    <row r="89" spans="1:5">
      <c r="A89" s="144"/>
      <c r="B89" s="15"/>
      <c r="C89" s="158" t="str">
        <f t="shared" si="1"/>
        <v>43</v>
      </c>
      <c r="D89" s="20" t="s">
        <v>355</v>
      </c>
      <c r="E89" s="21">
        <v>1223790.49</v>
      </c>
    </row>
    <row r="90" spans="1:5">
      <c r="A90" s="144"/>
      <c r="B90" s="15"/>
      <c r="C90" s="158" t="str">
        <f t="shared" si="1"/>
        <v>43</v>
      </c>
      <c r="D90" s="20" t="s">
        <v>354</v>
      </c>
      <c r="E90" s="21">
        <v>3311.05</v>
      </c>
    </row>
    <row r="91" spans="1:5">
      <c r="A91" s="144"/>
      <c r="B91" s="15"/>
      <c r="C91" s="158" t="str">
        <f t="shared" si="1"/>
        <v>43</v>
      </c>
      <c r="D91" s="20" t="s">
        <v>353</v>
      </c>
      <c r="E91" s="21">
        <v>974266.55</v>
      </c>
    </row>
    <row r="92" spans="1:5">
      <c r="A92" s="144"/>
      <c r="B92" s="15"/>
      <c r="C92" s="158" t="str">
        <f t="shared" si="1"/>
        <v>43</v>
      </c>
      <c r="D92" s="20" t="s">
        <v>352</v>
      </c>
      <c r="E92" s="21">
        <v>122000</v>
      </c>
    </row>
    <row r="93" spans="1:5">
      <c r="A93" s="144"/>
      <c r="B93" s="15"/>
      <c r="C93" s="158" t="str">
        <f t="shared" si="1"/>
        <v>43</v>
      </c>
      <c r="D93" s="20" t="s">
        <v>351</v>
      </c>
      <c r="E93" s="21">
        <v>61000</v>
      </c>
    </row>
    <row r="94" spans="1:5">
      <c r="A94" s="144"/>
      <c r="B94" s="15"/>
      <c r="C94" s="158" t="str">
        <f t="shared" si="1"/>
        <v>43</v>
      </c>
      <c r="D94" s="20" t="s">
        <v>350</v>
      </c>
      <c r="E94" s="21">
        <v>81400</v>
      </c>
    </row>
    <row r="95" spans="1:5">
      <c r="A95" s="144"/>
      <c r="B95" s="15"/>
      <c r="C95" s="158" t="str">
        <f t="shared" si="1"/>
        <v>43</v>
      </c>
      <c r="D95" s="20" t="s">
        <v>349</v>
      </c>
      <c r="E95" s="21">
        <v>3000</v>
      </c>
    </row>
    <row r="96" spans="1:5">
      <c r="A96" s="144"/>
      <c r="B96" s="15"/>
      <c r="C96" s="158" t="str">
        <f t="shared" si="1"/>
        <v>43</v>
      </c>
      <c r="D96" s="20" t="s">
        <v>348</v>
      </c>
      <c r="E96" s="21">
        <v>17600</v>
      </c>
    </row>
    <row r="97" spans="1:5">
      <c r="A97" s="144"/>
      <c r="B97" s="15"/>
      <c r="C97" s="158" t="str">
        <f t="shared" si="1"/>
        <v>43</v>
      </c>
      <c r="D97" s="20" t="s">
        <v>347</v>
      </c>
      <c r="E97" s="21">
        <v>255474.46</v>
      </c>
    </row>
    <row r="98" spans="1:5">
      <c r="A98" s="144"/>
      <c r="B98" s="15"/>
      <c r="C98" s="158" t="str">
        <f t="shared" si="1"/>
        <v>43</v>
      </c>
      <c r="D98" s="20" t="s">
        <v>346</v>
      </c>
      <c r="E98" s="21">
        <v>560723.46</v>
      </c>
    </row>
    <row r="99" spans="1:5">
      <c r="A99" s="144"/>
      <c r="B99" s="15"/>
      <c r="C99" s="158" t="str">
        <f t="shared" si="1"/>
        <v>43</v>
      </c>
      <c r="D99" s="20" t="s">
        <v>345</v>
      </c>
      <c r="E99" s="21">
        <v>59350</v>
      </c>
    </row>
    <row r="100" spans="1:5">
      <c r="A100" s="39"/>
      <c r="B100" s="39" t="s">
        <v>552</v>
      </c>
      <c r="C100" s="95"/>
      <c r="D100" s="47" t="s">
        <v>570</v>
      </c>
      <c r="E100" s="48"/>
    </row>
    <row r="101" spans="1:5">
      <c r="A101" s="144"/>
      <c r="B101" s="15"/>
      <c r="C101" s="158" t="str">
        <f t="shared" si="1"/>
        <v>51</v>
      </c>
      <c r="D101" s="20" t="s">
        <v>344</v>
      </c>
      <c r="E101" s="21">
        <v>299803</v>
      </c>
    </row>
    <row r="102" spans="1:5">
      <c r="A102" s="144"/>
      <c r="B102" s="15"/>
      <c r="C102" s="158" t="str">
        <f t="shared" si="1"/>
        <v>51</v>
      </c>
      <c r="D102" s="20" t="s">
        <v>343</v>
      </c>
      <c r="E102" s="21">
        <v>1216465</v>
      </c>
    </row>
    <row r="103" spans="1:5">
      <c r="A103" s="144"/>
      <c r="B103" s="15"/>
      <c r="C103" s="158" t="str">
        <f t="shared" si="1"/>
        <v>51</v>
      </c>
      <c r="D103" s="20" t="s">
        <v>342</v>
      </c>
      <c r="E103" s="21">
        <v>302877</v>
      </c>
    </row>
    <row r="104" spans="1:5">
      <c r="A104" s="144"/>
      <c r="B104" s="15"/>
      <c r="C104" s="158" t="str">
        <f t="shared" si="1"/>
        <v>51</v>
      </c>
      <c r="D104" s="20" t="s">
        <v>341</v>
      </c>
      <c r="E104" s="21">
        <v>0</v>
      </c>
    </row>
    <row r="105" spans="1:5">
      <c r="A105" s="144"/>
      <c r="B105" s="15"/>
      <c r="C105" s="158" t="str">
        <f t="shared" si="1"/>
        <v>51</v>
      </c>
      <c r="D105" s="20" t="s">
        <v>340</v>
      </c>
      <c r="E105" s="21">
        <v>84680</v>
      </c>
    </row>
    <row r="106" spans="1:5">
      <c r="A106" s="144"/>
      <c r="B106" s="15"/>
      <c r="C106" s="158" t="str">
        <f t="shared" si="1"/>
        <v>51</v>
      </c>
      <c r="D106" s="20" t="s">
        <v>339</v>
      </c>
      <c r="E106" s="21">
        <v>284066.75</v>
      </c>
    </row>
    <row r="107" spans="1:5">
      <c r="A107" s="144"/>
      <c r="B107" s="15"/>
      <c r="C107" s="158" t="str">
        <f t="shared" si="1"/>
        <v>51</v>
      </c>
      <c r="D107" s="20" t="s">
        <v>338</v>
      </c>
      <c r="E107" s="21">
        <v>0</v>
      </c>
    </row>
    <row r="108" spans="1:5">
      <c r="A108" s="144"/>
      <c r="B108" s="15"/>
      <c r="C108" s="158" t="str">
        <f t="shared" si="1"/>
        <v>51</v>
      </c>
      <c r="D108" s="20" t="s">
        <v>337</v>
      </c>
      <c r="E108" s="21">
        <v>0</v>
      </c>
    </row>
    <row r="109" spans="1:5">
      <c r="A109" s="144"/>
      <c r="B109" s="15"/>
      <c r="C109" s="158" t="str">
        <f t="shared" si="1"/>
        <v>51</v>
      </c>
      <c r="D109" s="20" t="s">
        <v>336</v>
      </c>
      <c r="E109" s="21">
        <v>0</v>
      </c>
    </row>
    <row r="110" spans="1:5">
      <c r="A110" s="39"/>
      <c r="B110" s="39" t="s">
        <v>546</v>
      </c>
      <c r="C110" s="95"/>
      <c r="D110" s="47" t="s">
        <v>571</v>
      </c>
      <c r="E110" s="48"/>
    </row>
    <row r="111" spans="1:5">
      <c r="A111" s="144"/>
      <c r="B111" s="15"/>
      <c r="C111" s="158" t="str">
        <f t="shared" si="1"/>
        <v>61</v>
      </c>
      <c r="D111" s="20" t="s">
        <v>335</v>
      </c>
      <c r="E111" s="21">
        <v>125756.16</v>
      </c>
    </row>
    <row r="112" spans="1:5">
      <c r="A112" s="144"/>
      <c r="B112" s="15"/>
      <c r="C112" s="158" t="str">
        <f t="shared" si="1"/>
        <v>61</v>
      </c>
      <c r="D112" s="20" t="s">
        <v>334</v>
      </c>
      <c r="E112" s="21">
        <v>20119.27</v>
      </c>
    </row>
    <row r="113" spans="1:5">
      <c r="A113" s="144"/>
      <c r="B113" s="15"/>
      <c r="C113" s="158" t="str">
        <f t="shared" si="1"/>
        <v>61</v>
      </c>
      <c r="D113" s="20" t="s">
        <v>333</v>
      </c>
      <c r="E113" s="21">
        <v>0</v>
      </c>
    </row>
    <row r="114" spans="1:5">
      <c r="A114" s="144"/>
      <c r="B114" s="15"/>
      <c r="C114" s="158" t="str">
        <f t="shared" si="1"/>
        <v>61</v>
      </c>
      <c r="D114" s="20" t="s">
        <v>332</v>
      </c>
      <c r="E114" s="21">
        <v>0</v>
      </c>
    </row>
    <row r="115" spans="1:5">
      <c r="A115" s="144"/>
      <c r="B115" s="15"/>
      <c r="C115" s="158" t="str">
        <f t="shared" si="1"/>
        <v>61</v>
      </c>
      <c r="D115" s="20" t="s">
        <v>331</v>
      </c>
      <c r="E115" s="21">
        <v>0</v>
      </c>
    </row>
    <row r="116" spans="1:5">
      <c r="A116" s="144"/>
      <c r="B116" s="15"/>
      <c r="C116" s="158" t="str">
        <f t="shared" si="1"/>
        <v>61</v>
      </c>
      <c r="D116" s="20" t="s">
        <v>330</v>
      </c>
      <c r="E116" s="21">
        <v>16064.71</v>
      </c>
    </row>
    <row r="117" spans="1:5">
      <c r="A117" s="144"/>
      <c r="B117" s="15"/>
      <c r="C117" s="158" t="str">
        <f t="shared" si="1"/>
        <v>61</v>
      </c>
      <c r="D117" s="20" t="s">
        <v>329</v>
      </c>
      <c r="E117" s="21">
        <v>0</v>
      </c>
    </row>
    <row r="118" spans="1:5">
      <c r="A118" s="144"/>
      <c r="B118" s="15"/>
      <c r="C118" s="158" t="str">
        <f t="shared" si="1"/>
        <v>61</v>
      </c>
      <c r="D118" s="20" t="s">
        <v>328</v>
      </c>
      <c r="E118" s="21">
        <v>24031.64</v>
      </c>
    </row>
    <row r="119" spans="1:5">
      <c r="A119" s="144"/>
      <c r="B119" s="15"/>
      <c r="C119" s="158" t="str">
        <f t="shared" si="1"/>
        <v>61</v>
      </c>
      <c r="D119" s="20" t="s">
        <v>327</v>
      </c>
      <c r="E119" s="21">
        <v>0</v>
      </c>
    </row>
    <row r="120" spans="1:5">
      <c r="A120" s="144"/>
      <c r="B120" s="15"/>
      <c r="C120" s="158" t="str">
        <f t="shared" si="1"/>
        <v>61</v>
      </c>
      <c r="D120" s="20" t="s">
        <v>326</v>
      </c>
      <c r="E120" s="21">
        <v>281779.49</v>
      </c>
    </row>
    <row r="121" spans="1:5">
      <c r="A121" s="144"/>
      <c r="B121" s="15"/>
      <c r="C121" s="158" t="str">
        <f t="shared" si="1"/>
        <v>61</v>
      </c>
      <c r="D121" s="20" t="s">
        <v>325</v>
      </c>
      <c r="E121" s="21">
        <v>1375032.14</v>
      </c>
    </row>
    <row r="122" spans="1:5">
      <c r="A122" s="144"/>
      <c r="B122" s="15"/>
      <c r="C122" s="158" t="str">
        <f t="shared" si="1"/>
        <v>61</v>
      </c>
      <c r="D122" s="20" t="s">
        <v>324</v>
      </c>
      <c r="E122" s="21">
        <v>76621.42</v>
      </c>
    </row>
    <row r="123" spans="1:5">
      <c r="A123" s="144"/>
      <c r="B123" s="15"/>
      <c r="C123" s="158" t="str">
        <f t="shared" si="1"/>
        <v>61</v>
      </c>
      <c r="D123" s="20" t="s">
        <v>323</v>
      </c>
      <c r="E123" s="21">
        <v>265.27999999999997</v>
      </c>
    </row>
    <row r="124" spans="1:5">
      <c r="A124" s="144"/>
      <c r="B124" s="15"/>
      <c r="C124" s="158" t="str">
        <f t="shared" si="1"/>
        <v>61</v>
      </c>
      <c r="D124" s="20" t="s">
        <v>322</v>
      </c>
      <c r="E124" s="21">
        <v>0</v>
      </c>
    </row>
    <row r="125" spans="1:5">
      <c r="A125" s="144"/>
      <c r="B125" s="15"/>
      <c r="C125" s="158" t="str">
        <f t="shared" si="1"/>
        <v>61</v>
      </c>
      <c r="D125" s="20" t="s">
        <v>321</v>
      </c>
      <c r="E125" s="21">
        <v>0</v>
      </c>
    </row>
    <row r="126" spans="1:5">
      <c r="A126" s="144"/>
      <c r="B126" s="15"/>
      <c r="C126" s="158" t="str">
        <f t="shared" si="1"/>
        <v>61</v>
      </c>
      <c r="D126" s="20" t="s">
        <v>320</v>
      </c>
      <c r="E126" s="21">
        <v>8985.67</v>
      </c>
    </row>
    <row r="127" spans="1:5">
      <c r="A127" s="144"/>
      <c r="B127" s="15"/>
      <c r="C127" s="158" t="str">
        <f t="shared" si="1"/>
        <v>61</v>
      </c>
      <c r="D127" s="20" t="s">
        <v>319</v>
      </c>
      <c r="E127" s="21">
        <v>139458.94</v>
      </c>
    </row>
    <row r="128" spans="1:5">
      <c r="A128" s="144"/>
      <c r="B128" s="15"/>
      <c r="C128" s="158" t="str">
        <f t="shared" si="1"/>
        <v>61</v>
      </c>
      <c r="D128" s="20" t="s">
        <v>318</v>
      </c>
      <c r="E128" s="21">
        <v>0</v>
      </c>
    </row>
    <row r="129" spans="1:5">
      <c r="A129" s="144"/>
      <c r="B129" s="15"/>
      <c r="C129" s="158" t="str">
        <f t="shared" si="1"/>
        <v>61</v>
      </c>
      <c r="D129" s="20" t="s">
        <v>317</v>
      </c>
      <c r="E129" s="21">
        <v>34916</v>
      </c>
    </row>
    <row r="130" spans="1:5">
      <c r="A130" s="39"/>
      <c r="B130" s="39" t="s">
        <v>558</v>
      </c>
      <c r="C130" s="95"/>
      <c r="D130" s="47" t="s">
        <v>559</v>
      </c>
      <c r="E130" s="48"/>
    </row>
    <row r="131" spans="1:5">
      <c r="A131" s="144"/>
      <c r="B131" s="15"/>
      <c r="C131" s="158" t="str">
        <f t="shared" si="1"/>
        <v>81</v>
      </c>
      <c r="D131" s="20" t="s">
        <v>316</v>
      </c>
      <c r="E131" s="21">
        <v>74805185.859999999</v>
      </c>
    </row>
    <row r="132" spans="1:5">
      <c r="A132" s="144"/>
      <c r="B132" s="15"/>
      <c r="C132" s="158" t="str">
        <f t="shared" si="1"/>
        <v>81</v>
      </c>
      <c r="D132" s="20" t="s">
        <v>315</v>
      </c>
      <c r="E132" s="21">
        <v>40398.120000000003</v>
      </c>
    </row>
    <row r="133" spans="1:5">
      <c r="A133" s="144"/>
      <c r="B133" s="15"/>
      <c r="C133" s="158" t="str">
        <f t="shared" si="1"/>
        <v>81</v>
      </c>
      <c r="D133" s="20" t="s">
        <v>314</v>
      </c>
      <c r="E133" s="21">
        <v>2416989.17</v>
      </c>
    </row>
    <row r="134" spans="1:5">
      <c r="A134" s="144"/>
      <c r="B134" s="15"/>
      <c r="C134" s="158" t="str">
        <f t="shared" si="1"/>
        <v>81</v>
      </c>
      <c r="D134" s="20" t="s">
        <v>313</v>
      </c>
      <c r="E134" s="21">
        <v>670252.96</v>
      </c>
    </row>
    <row r="135" spans="1:5">
      <c r="A135" s="144"/>
      <c r="B135" s="15"/>
      <c r="C135" s="158" t="str">
        <f t="shared" si="1"/>
        <v>81</v>
      </c>
      <c r="D135" s="20" t="s">
        <v>312</v>
      </c>
      <c r="E135" s="21">
        <v>974113.7</v>
      </c>
    </row>
    <row r="136" spans="1:5">
      <c r="A136" s="144"/>
      <c r="B136" s="15"/>
      <c r="C136" s="158" t="str">
        <f t="shared" si="1"/>
        <v>81</v>
      </c>
      <c r="D136" s="20" t="s">
        <v>311</v>
      </c>
      <c r="E136" s="21">
        <v>18255509.93</v>
      </c>
    </row>
    <row r="137" spans="1:5">
      <c r="A137" s="144"/>
      <c r="B137" s="15"/>
      <c r="C137" s="158" t="str">
        <f t="shared" si="1"/>
        <v>81</v>
      </c>
      <c r="D137" s="20" t="s">
        <v>310</v>
      </c>
      <c r="E137" s="21">
        <v>4366851.0999999996</v>
      </c>
    </row>
    <row r="138" spans="1:5">
      <c r="A138" s="144"/>
      <c r="B138" s="15"/>
      <c r="C138" s="158" t="str">
        <f t="shared" si="1"/>
        <v>81</v>
      </c>
      <c r="D138" s="20" t="s">
        <v>309</v>
      </c>
      <c r="E138" s="21">
        <v>5151163.34</v>
      </c>
    </row>
    <row r="139" spans="1:5">
      <c r="A139" s="144"/>
      <c r="B139" s="15"/>
      <c r="C139" s="158" t="str">
        <f t="shared" si="1"/>
        <v>81</v>
      </c>
      <c r="D139" s="20" t="s">
        <v>308</v>
      </c>
      <c r="E139" s="21">
        <v>266750.98</v>
      </c>
    </row>
    <row r="140" spans="1:5">
      <c r="A140" s="144"/>
      <c r="B140" s="15"/>
      <c r="C140" s="158" t="str">
        <f t="shared" si="1"/>
        <v>81</v>
      </c>
      <c r="D140" s="20" t="s">
        <v>307</v>
      </c>
      <c r="E140" s="21">
        <v>3764373</v>
      </c>
    </row>
    <row r="141" spans="1:5">
      <c r="A141" s="39"/>
      <c r="B141" s="39" t="s">
        <v>553</v>
      </c>
      <c r="C141" s="95"/>
      <c r="D141" s="47" t="s">
        <v>543</v>
      </c>
      <c r="E141" s="48"/>
    </row>
    <row r="142" spans="1:5">
      <c r="A142" s="144"/>
      <c r="B142" s="15"/>
      <c r="C142" s="158" t="str">
        <f t="shared" si="1"/>
        <v>83</v>
      </c>
      <c r="D142" s="20" t="s">
        <v>306</v>
      </c>
      <c r="E142" s="21">
        <v>6500</v>
      </c>
    </row>
    <row r="143" spans="1:5">
      <c r="A143" s="144"/>
      <c r="B143" s="15"/>
      <c r="C143" s="158" t="str">
        <f t="shared" si="1"/>
        <v>83</v>
      </c>
      <c r="D143" s="20" t="s">
        <v>305</v>
      </c>
      <c r="E143" s="21">
        <v>2126000</v>
      </c>
    </row>
    <row r="144" spans="1:5">
      <c r="A144" s="28"/>
      <c r="B144" s="28"/>
      <c r="C144" s="166"/>
      <c r="D144" s="29"/>
      <c r="E144" s="30"/>
    </row>
    <row r="145" spans="1:64">
      <c r="A145" s="27"/>
      <c r="B145" s="27"/>
      <c r="C145" s="96"/>
      <c r="D145" s="20"/>
      <c r="E145" s="26">
        <v>0</v>
      </c>
    </row>
    <row r="146" spans="1:64">
      <c r="A146" s="35">
        <v>51307</v>
      </c>
      <c r="B146" s="35"/>
      <c r="C146" s="97"/>
      <c r="D146" s="36" t="s">
        <v>456</v>
      </c>
      <c r="E146" s="37">
        <v>5603446.4699999997</v>
      </c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</row>
    <row r="147" spans="1:64">
      <c r="A147" s="39"/>
      <c r="B147" s="39" t="s">
        <v>554</v>
      </c>
      <c r="C147" s="98"/>
      <c r="D147" s="47" t="s">
        <v>572</v>
      </c>
      <c r="E147" s="41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</row>
    <row r="148" spans="1:64">
      <c r="A148" s="144"/>
      <c r="B148" s="15"/>
      <c r="C148" s="158" t="str">
        <f t="shared" ref="C148" si="2">MID($D148,1,2)</f>
        <v>03</v>
      </c>
      <c r="D148" s="20" t="s">
        <v>431</v>
      </c>
      <c r="E148" s="21">
        <v>5603446.4699999997</v>
      </c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</row>
    <row r="149" spans="1:64">
      <c r="A149" s="144"/>
      <c r="B149" s="15"/>
      <c r="C149" s="99"/>
      <c r="D149" s="20"/>
      <c r="E149" s="31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</row>
    <row r="150" spans="1:64">
      <c r="A150" s="35">
        <v>51407</v>
      </c>
      <c r="B150" s="35"/>
      <c r="C150" s="97"/>
      <c r="D150" s="36" t="s">
        <v>432</v>
      </c>
      <c r="E150" s="37">
        <v>56137274.829999998</v>
      </c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</row>
    <row r="151" spans="1:64">
      <c r="A151" s="39"/>
      <c r="B151" s="39" t="s">
        <v>554</v>
      </c>
      <c r="C151" s="98"/>
      <c r="D151" s="47" t="s">
        <v>572</v>
      </c>
      <c r="E151" s="41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</row>
    <row r="152" spans="1:64">
      <c r="A152" s="144"/>
      <c r="B152" s="15"/>
      <c r="C152" s="158" t="str">
        <f t="shared" ref="C152" si="3">MID($D152,1,2)</f>
        <v>03</v>
      </c>
      <c r="D152" s="20" t="s">
        <v>431</v>
      </c>
      <c r="E152" s="21">
        <v>56137274.829999998</v>
      </c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</row>
    <row r="153" spans="1:64">
      <c r="A153" s="144"/>
      <c r="B153" s="15"/>
      <c r="C153" s="99"/>
      <c r="D153" s="20"/>
      <c r="E153" s="31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</row>
    <row r="154" spans="1:64">
      <c r="A154" s="35">
        <v>51507</v>
      </c>
      <c r="B154" s="35"/>
      <c r="C154" s="97"/>
      <c r="D154" s="36" t="s">
        <v>433</v>
      </c>
      <c r="E154" s="37">
        <v>63002297.689999998</v>
      </c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</row>
    <row r="155" spans="1:64">
      <c r="A155" s="39"/>
      <c r="B155" s="39" t="s">
        <v>553</v>
      </c>
      <c r="C155" s="98"/>
      <c r="D155" s="40" t="s">
        <v>543</v>
      </c>
      <c r="E155" s="41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</row>
    <row r="156" spans="1:64">
      <c r="A156" s="144"/>
      <c r="B156" s="15"/>
      <c r="C156" s="158" t="str">
        <f t="shared" ref="C156:C158" si="4">MID($D156,1,2)</f>
        <v>82</v>
      </c>
      <c r="D156" s="20" t="s">
        <v>434</v>
      </c>
      <c r="E156" s="21">
        <v>61759227</v>
      </c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</row>
    <row r="157" spans="1:64">
      <c r="A157" s="144"/>
      <c r="B157" s="15"/>
      <c r="C157" s="158" t="str">
        <f t="shared" si="4"/>
        <v>82</v>
      </c>
      <c r="D157" s="20" t="s">
        <v>435</v>
      </c>
      <c r="E157" s="21">
        <v>1241678.69</v>
      </c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</row>
    <row r="158" spans="1:64">
      <c r="A158" s="144"/>
      <c r="B158" s="15"/>
      <c r="C158" s="158" t="str">
        <f t="shared" si="4"/>
        <v>82</v>
      </c>
      <c r="D158" s="20" t="s">
        <v>436</v>
      </c>
      <c r="E158" s="21">
        <v>1392</v>
      </c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</row>
    <row r="159" spans="1:64">
      <c r="A159" s="144"/>
      <c r="B159" s="15"/>
      <c r="C159" s="99"/>
      <c r="D159" s="20"/>
      <c r="E159" s="32">
        <v>0</v>
      </c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</row>
    <row r="160" spans="1:64">
      <c r="A160" s="35">
        <v>51408</v>
      </c>
      <c r="B160" s="35"/>
      <c r="C160" s="97"/>
      <c r="D160" s="36" t="s">
        <v>437</v>
      </c>
      <c r="E160" s="37">
        <v>1625823.43</v>
      </c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</row>
    <row r="161" spans="1:64">
      <c r="A161" s="39"/>
      <c r="B161" s="39" t="s">
        <v>545</v>
      </c>
      <c r="C161" s="98"/>
      <c r="D161" s="40" t="s">
        <v>573</v>
      </c>
      <c r="E161" s="41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</row>
    <row r="162" spans="1:64">
      <c r="A162" s="51"/>
      <c r="B162" s="51"/>
      <c r="C162" s="167" t="str">
        <f t="shared" ref="C162" si="5">MID($D162,1,2)</f>
        <v>03</v>
      </c>
      <c r="D162" s="52" t="s">
        <v>438</v>
      </c>
      <c r="E162" s="53">
        <v>1625823.43</v>
      </c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</row>
    <row r="163" spans="1:64">
      <c r="A163" s="144"/>
      <c r="B163" s="15"/>
      <c r="C163" s="99"/>
      <c r="D163" s="20"/>
      <c r="E163" s="32">
        <v>0</v>
      </c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</row>
    <row r="164" spans="1:64">
      <c r="A164" s="35">
        <v>51508</v>
      </c>
      <c r="B164" s="35"/>
      <c r="C164" s="97"/>
      <c r="D164" s="36" t="s">
        <v>457</v>
      </c>
      <c r="E164" s="37">
        <v>72791218.810000002</v>
      </c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</row>
    <row r="165" spans="1:64">
      <c r="A165" s="39"/>
      <c r="B165" s="39" t="s">
        <v>553</v>
      </c>
      <c r="C165" s="98"/>
      <c r="D165" s="40" t="s">
        <v>543</v>
      </c>
      <c r="E165" s="41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</row>
    <row r="166" spans="1:64">
      <c r="A166" s="144"/>
      <c r="B166" s="15"/>
      <c r="C166" s="158" t="str">
        <f t="shared" ref="C166:C167" si="6">MID($D166,1,2)</f>
        <v>82</v>
      </c>
      <c r="D166" s="20" t="s">
        <v>440</v>
      </c>
      <c r="E166" s="21">
        <v>72710347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</row>
    <row r="167" spans="1:64">
      <c r="A167" s="144"/>
      <c r="B167" s="15"/>
      <c r="C167" s="158" t="str">
        <f t="shared" si="6"/>
        <v>82</v>
      </c>
      <c r="D167" s="20" t="s">
        <v>441</v>
      </c>
      <c r="E167" s="21">
        <v>80871.81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</row>
    <row r="168" spans="1:64">
      <c r="A168" s="144"/>
      <c r="B168" s="15"/>
      <c r="C168" s="99"/>
      <c r="D168" s="20"/>
      <c r="E168" s="32">
        <v>0</v>
      </c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</row>
    <row r="169" spans="1:64">
      <c r="A169" s="35">
        <v>51403</v>
      </c>
      <c r="B169" s="35"/>
      <c r="C169" s="97"/>
      <c r="D169" s="36" t="s">
        <v>442</v>
      </c>
      <c r="E169" s="37">
        <v>17619973.57</v>
      </c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</row>
    <row r="170" spans="1:64">
      <c r="A170" s="35"/>
      <c r="B170" s="35" t="s">
        <v>554</v>
      </c>
      <c r="C170" s="97"/>
      <c r="D170" s="38" t="s">
        <v>573</v>
      </c>
      <c r="E170" s="37"/>
    </row>
    <row r="171" spans="1:64">
      <c r="A171" s="144"/>
      <c r="B171" s="15"/>
      <c r="C171" s="158" t="str">
        <f t="shared" ref="C171" si="7">MID($D171,1,2)</f>
        <v>03</v>
      </c>
      <c r="D171" s="20" t="s">
        <v>443</v>
      </c>
      <c r="E171" s="21">
        <v>17619973.57</v>
      </c>
    </row>
    <row r="172" spans="1:64">
      <c r="A172" s="144"/>
      <c r="B172" s="15"/>
      <c r="C172" s="99"/>
      <c r="D172" s="20"/>
      <c r="E172" s="32">
        <v>0</v>
      </c>
    </row>
    <row r="173" spans="1:64">
      <c r="A173" s="35">
        <v>51503</v>
      </c>
      <c r="B173" s="35"/>
      <c r="C173" s="97"/>
      <c r="D173" s="36" t="s">
        <v>444</v>
      </c>
      <c r="E173" s="37">
        <v>11999250</v>
      </c>
    </row>
    <row r="174" spans="1:64">
      <c r="A174" s="39"/>
      <c r="B174" s="39" t="s">
        <v>555</v>
      </c>
      <c r="C174" s="98"/>
      <c r="D174" s="40" t="s">
        <v>543</v>
      </c>
      <c r="E174" s="41"/>
    </row>
    <row r="175" spans="1:64">
      <c r="A175" s="144"/>
      <c r="B175" s="15"/>
      <c r="C175" s="158" t="str">
        <f t="shared" ref="C175:C176" si="8">MID($D175,1,2)</f>
        <v>83</v>
      </c>
      <c r="D175" s="20" t="s">
        <v>445</v>
      </c>
      <c r="E175" s="21">
        <v>11999250</v>
      </c>
    </row>
    <row r="176" spans="1:64">
      <c r="A176" s="144"/>
      <c r="B176" s="15"/>
      <c r="C176" s="158" t="str">
        <f t="shared" si="8"/>
        <v>83</v>
      </c>
      <c r="D176" s="20" t="s">
        <v>446</v>
      </c>
      <c r="E176" s="21">
        <v>0</v>
      </c>
    </row>
    <row r="177" spans="1:5">
      <c r="A177" s="144"/>
      <c r="B177" s="15"/>
      <c r="C177" s="99"/>
      <c r="D177" s="20"/>
      <c r="E177" s="32">
        <v>0</v>
      </c>
    </row>
    <row r="178" spans="1:5">
      <c r="A178" s="145">
        <v>61402</v>
      </c>
      <c r="B178" s="34"/>
      <c r="C178" s="100"/>
      <c r="D178" s="24" t="s">
        <v>447</v>
      </c>
      <c r="E178" s="25">
        <v>9629964.9399999995</v>
      </c>
    </row>
    <row r="179" spans="1:5">
      <c r="A179" s="146"/>
      <c r="B179" s="79" t="s">
        <v>554</v>
      </c>
      <c r="C179" s="101"/>
      <c r="D179" s="74" t="s">
        <v>573</v>
      </c>
      <c r="E179" s="80"/>
    </row>
    <row r="180" spans="1:5">
      <c r="A180" s="144"/>
      <c r="B180" s="15"/>
      <c r="C180" s="158" t="str">
        <f t="shared" ref="C180:C183" si="9">MID($D180,1,2)</f>
        <v>03</v>
      </c>
      <c r="D180" s="20" t="s">
        <v>443</v>
      </c>
      <c r="E180" s="21">
        <v>9629964.9399999995</v>
      </c>
    </row>
    <row r="181" spans="1:5">
      <c r="A181" s="39"/>
      <c r="B181" s="39" t="s">
        <v>555</v>
      </c>
      <c r="C181" s="95"/>
      <c r="D181" s="40" t="s">
        <v>543</v>
      </c>
      <c r="E181" s="45"/>
    </row>
    <row r="182" spans="1:5">
      <c r="A182" s="144"/>
      <c r="B182" s="15"/>
      <c r="C182" s="158" t="str">
        <f t="shared" si="9"/>
        <v>83</v>
      </c>
      <c r="D182" s="20" t="s">
        <v>448</v>
      </c>
      <c r="E182" s="21">
        <v>-14622.4</v>
      </c>
    </row>
    <row r="183" spans="1:5">
      <c r="A183" s="144"/>
      <c r="B183" s="15"/>
      <c r="C183" s="158" t="str">
        <f t="shared" si="9"/>
        <v>83</v>
      </c>
      <c r="D183" s="20" t="s">
        <v>446</v>
      </c>
      <c r="E183" s="21">
        <v>14622.4</v>
      </c>
    </row>
    <row r="184" spans="1:5">
      <c r="A184" s="144"/>
      <c r="B184" s="15"/>
      <c r="C184" s="99"/>
      <c r="D184" s="20"/>
      <c r="E184" s="21">
        <v>0</v>
      </c>
    </row>
    <row r="185" spans="1:5">
      <c r="A185" s="35">
        <v>61502</v>
      </c>
      <c r="B185" s="35"/>
      <c r="C185" s="97"/>
      <c r="D185" s="36" t="s">
        <v>449</v>
      </c>
      <c r="E185" s="37">
        <f>E187+E188</f>
        <v>12837026.639999999</v>
      </c>
    </row>
    <row r="186" spans="1:5">
      <c r="A186" s="39"/>
      <c r="B186" s="39" t="s">
        <v>555</v>
      </c>
      <c r="C186" s="98"/>
      <c r="D186" s="40" t="s">
        <v>543</v>
      </c>
      <c r="E186" s="41"/>
    </row>
    <row r="187" spans="1:5">
      <c r="A187" s="144"/>
      <c r="B187" s="15"/>
      <c r="C187" s="158" t="str">
        <f t="shared" ref="C187:C188" si="10">MID($D187,1,2)</f>
        <v>83</v>
      </c>
      <c r="D187" s="20" t="s">
        <v>448</v>
      </c>
      <c r="E187" s="21">
        <v>12825588.689999999</v>
      </c>
    </row>
    <row r="188" spans="1:5">
      <c r="A188" s="144"/>
      <c r="B188" s="15"/>
      <c r="C188" s="158" t="str">
        <f t="shared" si="10"/>
        <v>83</v>
      </c>
      <c r="D188" s="20" t="s">
        <v>446</v>
      </c>
      <c r="E188" s="21">
        <v>11437.95</v>
      </c>
    </row>
    <row r="189" spans="1:5">
      <c r="A189" s="144"/>
      <c r="B189" s="15"/>
      <c r="C189" s="99"/>
      <c r="D189" s="20"/>
      <c r="E189" s="32">
        <v>0</v>
      </c>
    </row>
    <row r="190" spans="1:5">
      <c r="A190" s="35">
        <v>71206</v>
      </c>
      <c r="B190" s="35"/>
      <c r="C190" s="97"/>
      <c r="D190" s="36" t="s">
        <v>450</v>
      </c>
      <c r="E190" s="37">
        <v>53526.04</v>
      </c>
    </row>
    <row r="191" spans="1:5">
      <c r="A191" s="39"/>
      <c r="B191" s="39" t="s">
        <v>545</v>
      </c>
      <c r="C191" s="98"/>
      <c r="D191" s="40" t="s">
        <v>572</v>
      </c>
      <c r="E191" s="41"/>
    </row>
    <row r="192" spans="1:5">
      <c r="A192" s="144"/>
      <c r="B192" s="15"/>
      <c r="C192" s="158" t="str">
        <f t="shared" ref="C192" si="11">MID($D192,1,2)</f>
        <v>03</v>
      </c>
      <c r="D192" s="20" t="s">
        <v>443</v>
      </c>
      <c r="E192" s="21">
        <v>53526.04</v>
      </c>
    </row>
    <row r="193" spans="1:5">
      <c r="A193" s="144"/>
      <c r="B193" s="15"/>
      <c r="C193" s="99"/>
      <c r="D193" s="20"/>
      <c r="E193" s="32">
        <v>0</v>
      </c>
    </row>
    <row r="194" spans="1:5">
      <c r="A194" s="35">
        <v>71305</v>
      </c>
      <c r="B194" s="35"/>
      <c r="C194" s="97"/>
      <c r="D194" s="36" t="s">
        <v>451</v>
      </c>
      <c r="E194" s="37">
        <v>1944443.55</v>
      </c>
    </row>
    <row r="195" spans="1:5">
      <c r="A195" s="39"/>
      <c r="B195" s="39" t="s">
        <v>545</v>
      </c>
      <c r="C195" s="98"/>
      <c r="D195" s="40" t="s">
        <v>572</v>
      </c>
      <c r="E195" s="41"/>
    </row>
    <row r="196" spans="1:5">
      <c r="A196" s="144"/>
      <c r="B196" s="15"/>
      <c r="C196" s="158" t="str">
        <f t="shared" ref="C196" si="12">MID($D196,1,2)</f>
        <v>03</v>
      </c>
      <c r="D196" s="20" t="s">
        <v>431</v>
      </c>
      <c r="E196" s="21">
        <v>1944443.55</v>
      </c>
    </row>
    <row r="197" spans="1:5">
      <c r="A197" s="144"/>
      <c r="B197" s="15"/>
      <c r="C197" s="99"/>
      <c r="D197" s="20"/>
      <c r="E197" s="32">
        <v>0</v>
      </c>
    </row>
    <row r="198" spans="1:5">
      <c r="A198" s="35">
        <v>71405</v>
      </c>
      <c r="B198" s="35"/>
      <c r="C198" s="97"/>
      <c r="D198" s="36" t="s">
        <v>452</v>
      </c>
      <c r="E198" s="37">
        <v>1692391.78</v>
      </c>
    </row>
    <row r="199" spans="1:5">
      <c r="A199" s="39"/>
      <c r="B199" s="39" t="s">
        <v>556</v>
      </c>
      <c r="C199" s="98"/>
      <c r="D199" s="40" t="s">
        <v>572</v>
      </c>
      <c r="E199" s="41"/>
    </row>
    <row r="200" spans="1:5">
      <c r="A200" s="144"/>
      <c r="B200" s="15"/>
      <c r="C200" s="158" t="str">
        <f t="shared" ref="C200:C201" si="13">MID($D200,1,2)</f>
        <v>03</v>
      </c>
      <c r="D200" s="20" t="s">
        <v>431</v>
      </c>
      <c r="E200" s="21">
        <v>1692391.78</v>
      </c>
    </row>
    <row r="201" spans="1:5">
      <c r="A201" s="144"/>
      <c r="B201" s="15"/>
      <c r="C201" s="158" t="str">
        <f t="shared" si="13"/>
        <v>03</v>
      </c>
      <c r="D201" s="20" t="s">
        <v>443</v>
      </c>
      <c r="E201" s="32">
        <v>0</v>
      </c>
    </row>
    <row r="202" spans="1:5">
      <c r="A202" s="144"/>
      <c r="B202" s="15"/>
      <c r="C202" s="99"/>
      <c r="D202" s="20"/>
      <c r="E202" s="32">
        <v>0</v>
      </c>
    </row>
    <row r="203" spans="1:5">
      <c r="A203" s="35">
        <v>71505</v>
      </c>
      <c r="B203" s="35"/>
      <c r="C203" s="97"/>
      <c r="D203" s="36" t="s">
        <v>453</v>
      </c>
      <c r="E203" s="37">
        <v>1804348.66</v>
      </c>
    </row>
    <row r="204" spans="1:5">
      <c r="A204" s="39"/>
      <c r="B204" s="39" t="s">
        <v>557</v>
      </c>
      <c r="C204" s="98"/>
      <c r="D204" s="50" t="s">
        <v>543</v>
      </c>
      <c r="E204" s="41"/>
    </row>
    <row r="205" spans="1:5">
      <c r="A205" s="144"/>
      <c r="B205" s="15"/>
      <c r="C205" s="158" t="str">
        <f t="shared" ref="C205:C206" si="14">MID($D205,1,2)</f>
        <v>82</v>
      </c>
      <c r="D205" s="20" t="s">
        <v>454</v>
      </c>
      <c r="E205" s="21">
        <v>1753848.66</v>
      </c>
    </row>
    <row r="206" spans="1:5">
      <c r="A206" s="147"/>
      <c r="B206" s="16"/>
      <c r="C206" s="161" t="str">
        <f t="shared" si="14"/>
        <v>83</v>
      </c>
      <c r="D206" s="22" t="s">
        <v>455</v>
      </c>
      <c r="E206" s="23">
        <v>50500</v>
      </c>
    </row>
    <row r="209" spans="4:6" ht="29.25" customHeight="1">
      <c r="D209" s="6" t="s">
        <v>534</v>
      </c>
      <c r="E209" s="7">
        <f>E203+E198+E194+E190+E185+E178+E173+E169+E164+E160+E154+E150+E146+E15+E9</f>
        <v>406906010.91000003</v>
      </c>
      <c r="F209" s="5"/>
    </row>
  </sheetData>
  <mergeCells count="2">
    <mergeCell ref="A2:E2"/>
    <mergeCell ref="A3:E3"/>
  </mergeCells>
  <dataValidations count="3">
    <dataValidation allowBlank="1" showInputMessage="1" showErrorMessage="1" prompt="Se refiere al código asignado por el CONAC de acuerdo a la estructura del Clasificador por Rubros de Ingreso. (DOF-9-dic-09). A dos dígitos." sqref="C7"/>
    <dataValidation allowBlank="1" showInputMessage="1" showErrorMessage="1" prompt="Se refiere al código asignado por el CONAC de acuerdo a la estructura de la Clasificación Económica. (DOF 7-jul-11). A_x000a_ cinco dígitos." sqref="B7"/>
    <dataValidation allowBlank="1" showInputMessage="1" showErrorMessage="1" prompt="Se refiere al código asignado por el CONAC de acuerdo a la estructura del Clasificador por Fuente de Financiamiento. (DOF 2-ene-13). A un dígito." sqref="A7"/>
  </dataValidations>
  <printOptions horizontalCentered="1"/>
  <pageMargins left="0.70866141732283472" right="0.70866141732283472" top="0.39370078740157483" bottom="0.78740157480314965" header="0.31496062992125984" footer="0.31496062992125984"/>
  <pageSetup scale="60" orientation="portrait" r:id="rId1"/>
  <headerFooter>
    <oddFooter>&amp;A&amp;RPágina &amp;P</oddFooter>
  </headerFooter>
  <rowBreaks count="2" manualBreakCount="2">
    <brk id="145" max="16383" man="1"/>
    <brk id="16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633"/>
  <sheetViews>
    <sheetView tabSelected="1" zoomScaleNormal="100" workbookViewId="0">
      <selection activeCell="K14" sqref="K14"/>
    </sheetView>
  </sheetViews>
  <sheetFormatPr baseColWidth="10" defaultRowHeight="12.75"/>
  <cols>
    <col min="1" max="1" width="17.42578125" style="81" customWidth="1"/>
    <col min="2" max="2" width="15.42578125" style="81" customWidth="1"/>
    <col min="3" max="3" width="16.140625" style="81" customWidth="1"/>
    <col min="4" max="4" width="13.42578125" style="81" customWidth="1"/>
    <col min="5" max="5" width="35.7109375" style="170" customWidth="1"/>
    <col min="6" max="6" width="16.140625" style="81" customWidth="1"/>
    <col min="7" max="7" width="65.28515625" style="3" customWidth="1"/>
    <col min="8" max="8" width="18.140625" style="4" bestFit="1" customWidth="1"/>
    <col min="9" max="9" width="15.140625" style="4" customWidth="1"/>
    <col min="10" max="16384" width="11.42578125" style="3"/>
  </cols>
  <sheetData>
    <row r="4" spans="1:9" ht="15" customHeight="1">
      <c r="A4" s="169" t="s">
        <v>301</v>
      </c>
      <c r="B4" s="169"/>
      <c r="C4" s="169"/>
      <c r="D4" s="169"/>
      <c r="E4" s="169"/>
      <c r="F4" s="169"/>
      <c r="G4" s="169"/>
      <c r="H4" s="169"/>
    </row>
    <row r="5" spans="1:9" ht="15" customHeight="1">
      <c r="A5" s="169" t="s">
        <v>302</v>
      </c>
      <c r="B5" s="169"/>
      <c r="C5" s="169"/>
      <c r="D5" s="169"/>
      <c r="E5" s="169"/>
      <c r="F5" s="169"/>
      <c r="G5" s="169"/>
      <c r="H5" s="169"/>
    </row>
    <row r="6" spans="1:9" ht="15" customHeight="1"/>
    <row r="7" spans="1:9" ht="57.75" customHeight="1">
      <c r="A7" s="149" t="s">
        <v>574</v>
      </c>
      <c r="B7" s="149" t="s">
        <v>577</v>
      </c>
      <c r="C7" s="149" t="s">
        <v>578</v>
      </c>
      <c r="D7" s="149" t="s">
        <v>579</v>
      </c>
      <c r="E7" s="187" t="s">
        <v>575</v>
      </c>
      <c r="F7" s="149" t="s">
        <v>580</v>
      </c>
      <c r="G7" s="88" t="s">
        <v>582</v>
      </c>
      <c r="H7" s="89" t="s">
        <v>428</v>
      </c>
    </row>
    <row r="8" spans="1:9" s="56" customFormat="1">
      <c r="A8" s="102">
        <v>11401</v>
      </c>
      <c r="B8" s="102"/>
      <c r="C8" s="102"/>
      <c r="D8" s="102"/>
      <c r="E8" s="171"/>
      <c r="F8" s="102"/>
      <c r="G8" s="103" t="s">
        <v>24</v>
      </c>
      <c r="H8" s="104">
        <v>6489579.8499999996</v>
      </c>
      <c r="I8" s="55"/>
    </row>
    <row r="9" spans="1:9" s="56" customFormat="1">
      <c r="A9" s="115"/>
      <c r="B9" s="116" t="str">
        <f>MID($G9,1,12)</f>
        <v xml:space="preserve">31111-0501  </v>
      </c>
      <c r="C9" s="115"/>
      <c r="D9" s="115"/>
      <c r="E9" s="172"/>
      <c r="F9" s="115"/>
      <c r="G9" s="117" t="s">
        <v>4</v>
      </c>
      <c r="H9" s="118">
        <v>697510.3</v>
      </c>
      <c r="I9" s="55"/>
    </row>
    <row r="10" spans="1:9" s="56" customFormat="1">
      <c r="A10" s="119"/>
      <c r="B10" s="119"/>
      <c r="C10" s="120" t="str">
        <f>MID($G10,1,7)</f>
        <v xml:space="preserve">T0026  </v>
      </c>
      <c r="D10" s="119"/>
      <c r="E10" s="173"/>
      <c r="F10" s="119"/>
      <c r="G10" s="121" t="s">
        <v>5</v>
      </c>
      <c r="H10" s="122">
        <v>697510.3</v>
      </c>
      <c r="I10" s="55"/>
    </row>
    <row r="11" spans="1:9" s="56" customFormat="1">
      <c r="A11" s="119"/>
      <c r="B11" s="119"/>
      <c r="C11" s="119"/>
      <c r="D11" s="123" t="str">
        <f>MID($G11,1,7)</f>
        <v xml:space="preserve">1.5.1  </v>
      </c>
      <c r="E11" s="173"/>
      <c r="F11" s="119"/>
      <c r="G11" s="121" t="s">
        <v>6</v>
      </c>
      <c r="H11" s="122">
        <v>697510.3</v>
      </c>
      <c r="I11" s="55"/>
    </row>
    <row r="12" spans="1:9" s="56" customFormat="1">
      <c r="A12" s="33"/>
      <c r="B12" s="33"/>
      <c r="C12" s="82"/>
      <c r="D12" s="33"/>
      <c r="E12" s="174" t="s">
        <v>583</v>
      </c>
      <c r="F12" s="9" t="str">
        <f>MID($G12,1,6)</f>
        <v xml:space="preserve">1413  </v>
      </c>
      <c r="G12" s="56" t="s">
        <v>7</v>
      </c>
      <c r="H12" s="69">
        <v>697510.3</v>
      </c>
      <c r="I12" s="55"/>
    </row>
    <row r="13" spans="1:9" s="56" customFormat="1">
      <c r="A13" s="115"/>
      <c r="B13" s="116" t="str">
        <f>MID($G13,1,12)</f>
        <v xml:space="preserve">31111-0703  </v>
      </c>
      <c r="C13" s="115"/>
      <c r="D13" s="115"/>
      <c r="E13" s="172"/>
      <c r="F13" s="116"/>
      <c r="G13" s="117" t="s">
        <v>8</v>
      </c>
      <c r="H13" s="118">
        <v>348000</v>
      </c>
      <c r="I13" s="55"/>
    </row>
    <row r="14" spans="1:9" s="56" customFormat="1">
      <c r="A14" s="119"/>
      <c r="B14" s="119"/>
      <c r="C14" s="120" t="str">
        <f>MID($G14,1,7)</f>
        <v xml:space="preserve">E0049  </v>
      </c>
      <c r="D14" s="119"/>
      <c r="E14" s="173"/>
      <c r="F14" s="120"/>
      <c r="G14" s="121" t="s">
        <v>9</v>
      </c>
      <c r="H14" s="122">
        <v>348000</v>
      </c>
      <c r="I14" s="55"/>
    </row>
    <row r="15" spans="1:9" s="56" customFormat="1">
      <c r="A15" s="119"/>
      <c r="B15" s="119"/>
      <c r="C15" s="119"/>
      <c r="D15" s="123" t="str">
        <f>MID($G15,1,7)</f>
        <v xml:space="preserve">2.2.1  </v>
      </c>
      <c r="E15" s="173"/>
      <c r="F15" s="120"/>
      <c r="G15" s="121" t="s">
        <v>10</v>
      </c>
      <c r="H15" s="122">
        <v>348000</v>
      </c>
      <c r="I15" s="55"/>
    </row>
    <row r="16" spans="1:9" s="56" customFormat="1">
      <c r="A16" s="33"/>
      <c r="B16" s="33"/>
      <c r="C16" s="82"/>
      <c r="D16" s="33"/>
      <c r="E16" s="175" t="s">
        <v>561</v>
      </c>
      <c r="F16" s="9" t="str">
        <f t="shared" ref="F16:F74" si="0">MID($G16,1,6)</f>
        <v xml:space="preserve">3251  </v>
      </c>
      <c r="G16" s="56" t="s">
        <v>11</v>
      </c>
      <c r="H16" s="69">
        <v>348000</v>
      </c>
      <c r="I16" s="55"/>
    </row>
    <row r="17" spans="1:9" s="56" customFormat="1">
      <c r="A17" s="115"/>
      <c r="B17" s="116" t="str">
        <f>MID($G17,1,12)</f>
        <v xml:space="preserve">31111-0706  </v>
      </c>
      <c r="C17" s="115"/>
      <c r="D17" s="115"/>
      <c r="E17" s="172"/>
      <c r="F17" s="116"/>
      <c r="G17" s="117" t="s">
        <v>13</v>
      </c>
      <c r="H17" s="118">
        <v>5124850.17</v>
      </c>
      <c r="I17" s="55"/>
    </row>
    <row r="18" spans="1:9" s="56" customFormat="1">
      <c r="A18" s="119"/>
      <c r="B18" s="119"/>
      <c r="C18" s="120" t="str">
        <f>MID($G18,1,7)</f>
        <v xml:space="preserve">E0049  </v>
      </c>
      <c r="D18" s="119"/>
      <c r="E18" s="173"/>
      <c r="F18" s="120"/>
      <c r="G18" s="121" t="s">
        <v>9</v>
      </c>
      <c r="H18" s="122">
        <v>5124850.17</v>
      </c>
      <c r="I18" s="55"/>
    </row>
    <row r="19" spans="1:9" s="56" customFormat="1">
      <c r="A19" s="119"/>
      <c r="B19" s="119"/>
      <c r="C19" s="119"/>
      <c r="D19" s="123" t="str">
        <f>MID($G19,1,7)</f>
        <v xml:space="preserve">2.2.1  </v>
      </c>
      <c r="E19" s="173"/>
      <c r="F19" s="120"/>
      <c r="G19" s="121" t="s">
        <v>10</v>
      </c>
      <c r="H19" s="122">
        <v>5124850.17</v>
      </c>
      <c r="I19" s="55"/>
    </row>
    <row r="20" spans="1:9" s="56" customFormat="1">
      <c r="A20" s="33"/>
      <c r="B20" s="33"/>
      <c r="C20" s="82"/>
      <c r="D20" s="33"/>
      <c r="E20" s="175" t="s">
        <v>539</v>
      </c>
      <c r="F20" s="9" t="str">
        <f t="shared" si="0"/>
        <v xml:space="preserve">6141  </v>
      </c>
      <c r="G20" s="56" t="s">
        <v>12</v>
      </c>
      <c r="H20" s="69">
        <v>1180277.6299999999</v>
      </c>
      <c r="I20" s="55"/>
    </row>
    <row r="21" spans="1:9" s="56" customFormat="1">
      <c r="A21" s="33"/>
      <c r="B21" s="33"/>
      <c r="C21" s="82"/>
      <c r="D21" s="33"/>
      <c r="E21" s="175" t="s">
        <v>539</v>
      </c>
      <c r="F21" s="9" t="str">
        <f t="shared" si="0"/>
        <v xml:space="preserve">6151  </v>
      </c>
      <c r="G21" s="56" t="s">
        <v>15</v>
      </c>
      <c r="H21" s="69">
        <v>3944572.54</v>
      </c>
      <c r="I21" s="55"/>
    </row>
    <row r="22" spans="1:9" s="56" customFormat="1">
      <c r="A22" s="115"/>
      <c r="B22" s="116" t="str">
        <f>MID($G22,1,12)</f>
        <v xml:space="preserve">31111-0901  </v>
      </c>
      <c r="C22" s="115"/>
      <c r="D22" s="115"/>
      <c r="E22" s="172"/>
      <c r="F22" s="116"/>
      <c r="G22" s="117" t="s">
        <v>16</v>
      </c>
      <c r="H22" s="118">
        <v>319219.38</v>
      </c>
      <c r="I22" s="55"/>
    </row>
    <row r="23" spans="1:9" s="56" customFormat="1">
      <c r="A23" s="119"/>
      <c r="B23" s="119"/>
      <c r="C23" s="120" t="str">
        <f>MID($G23,1,7)</f>
        <v xml:space="preserve">S0137  </v>
      </c>
      <c r="D23" s="119"/>
      <c r="E23" s="173"/>
      <c r="F23" s="120"/>
      <c r="G23" s="121" t="s">
        <v>17</v>
      </c>
      <c r="H23" s="122">
        <v>319219.38</v>
      </c>
      <c r="I23" s="55"/>
    </row>
    <row r="24" spans="1:9" s="56" customFormat="1">
      <c r="A24" s="119"/>
      <c r="B24" s="119"/>
      <c r="C24" s="119"/>
      <c r="D24" s="123" t="str">
        <f>MID($G24,1,7)</f>
        <v xml:space="preserve">2.2.5  </v>
      </c>
      <c r="E24" s="173"/>
      <c r="F24" s="120"/>
      <c r="G24" s="121" t="s">
        <v>18</v>
      </c>
      <c r="H24" s="122">
        <v>319219.38</v>
      </c>
      <c r="I24" s="55"/>
    </row>
    <row r="25" spans="1:9" s="56" customFormat="1">
      <c r="A25" s="86"/>
      <c r="B25" s="86"/>
      <c r="C25" s="86"/>
      <c r="D25" s="86"/>
      <c r="E25" s="176" t="s">
        <v>539</v>
      </c>
      <c r="F25" s="75" t="str">
        <f t="shared" si="0"/>
        <v xml:space="preserve">6111  </v>
      </c>
      <c r="G25" s="168" t="s">
        <v>19</v>
      </c>
      <c r="H25" s="66">
        <v>319219.38</v>
      </c>
      <c r="I25" s="55"/>
    </row>
    <row r="26" spans="1:9" s="56" customFormat="1">
      <c r="A26" s="33"/>
      <c r="B26" s="33"/>
      <c r="C26" s="82"/>
      <c r="D26" s="33"/>
      <c r="E26" s="175"/>
      <c r="F26" s="9" t="str">
        <f t="shared" si="0"/>
        <v/>
      </c>
      <c r="H26" s="69"/>
      <c r="I26" s="55"/>
    </row>
    <row r="27" spans="1:9">
      <c r="A27" s="105">
        <v>11501</v>
      </c>
      <c r="B27" s="105"/>
      <c r="C27" s="106"/>
      <c r="D27" s="105"/>
      <c r="E27" s="177"/>
      <c r="F27" s="107"/>
      <c r="G27" s="108" t="s">
        <v>300</v>
      </c>
      <c r="H27" s="150">
        <f>137611655.02+H1170</f>
        <v>143675444.65000001</v>
      </c>
    </row>
    <row r="28" spans="1:9">
      <c r="A28" s="115"/>
      <c r="B28" s="116" t="str">
        <f>MID($G28,1,12)</f>
        <v xml:space="preserve">31111-0101  </v>
      </c>
      <c r="C28" s="115"/>
      <c r="D28" s="115"/>
      <c r="E28" s="172"/>
      <c r="F28" s="116"/>
      <c r="G28" s="117" t="s">
        <v>299</v>
      </c>
      <c r="H28" s="118">
        <v>1235258.1299999999</v>
      </c>
    </row>
    <row r="29" spans="1:9">
      <c r="A29" s="119"/>
      <c r="B29" s="119"/>
      <c r="C29" s="120" t="str">
        <f>MID($G29,1,7)</f>
        <v xml:space="preserve">E0001  </v>
      </c>
      <c r="D29" s="119"/>
      <c r="E29" s="173"/>
      <c r="F29" s="120"/>
      <c r="G29" s="121" t="s">
        <v>298</v>
      </c>
      <c r="H29" s="122">
        <v>1235258.1299999999</v>
      </c>
    </row>
    <row r="30" spans="1:9">
      <c r="A30" s="119"/>
      <c r="B30" s="119"/>
      <c r="C30" s="119"/>
      <c r="D30" s="123" t="str">
        <f>MID($G30,1,7)</f>
        <v xml:space="preserve">1.3.2  </v>
      </c>
      <c r="E30" s="173"/>
      <c r="F30" s="120"/>
      <c r="G30" s="121" t="s">
        <v>254</v>
      </c>
      <c r="H30" s="122">
        <v>1235258.1299999999</v>
      </c>
    </row>
    <row r="31" spans="1:9">
      <c r="A31" s="33"/>
      <c r="B31" s="33"/>
      <c r="C31" s="82"/>
      <c r="D31" s="33"/>
      <c r="E31" s="174" t="s">
        <v>583</v>
      </c>
      <c r="F31" s="9" t="str">
        <f t="shared" si="0"/>
        <v xml:space="preserve">1131  </v>
      </c>
      <c r="G31" s="3" t="s">
        <v>36</v>
      </c>
      <c r="H31" s="69">
        <v>905952</v>
      </c>
    </row>
    <row r="32" spans="1:9">
      <c r="A32" s="33"/>
      <c r="B32" s="33"/>
      <c r="C32" s="82"/>
      <c r="D32" s="33"/>
      <c r="E32" s="174" t="s">
        <v>583</v>
      </c>
      <c r="F32" s="9" t="str">
        <f t="shared" si="0"/>
        <v xml:space="preserve">1321  </v>
      </c>
      <c r="G32" s="3" t="s">
        <v>35</v>
      </c>
      <c r="H32" s="69">
        <v>15498</v>
      </c>
    </row>
    <row r="33" spans="1:8">
      <c r="A33" s="33"/>
      <c r="B33" s="33"/>
      <c r="C33" s="82"/>
      <c r="D33" s="33"/>
      <c r="E33" s="174" t="s">
        <v>583</v>
      </c>
      <c r="F33" s="9" t="str">
        <f t="shared" si="0"/>
        <v xml:space="preserve">1323  </v>
      </c>
      <c r="G33" s="3" t="s">
        <v>34</v>
      </c>
      <c r="H33" s="69">
        <v>231836.91</v>
      </c>
    </row>
    <row r="34" spans="1:8">
      <c r="A34" s="33"/>
      <c r="B34" s="33"/>
      <c r="C34" s="82"/>
      <c r="D34" s="33"/>
      <c r="E34" s="174" t="s">
        <v>583</v>
      </c>
      <c r="F34" s="9" t="str">
        <f t="shared" si="0"/>
        <v xml:space="preserve">1593  </v>
      </c>
      <c r="G34" s="3" t="s">
        <v>33</v>
      </c>
      <c r="H34" s="69">
        <v>20280</v>
      </c>
    </row>
    <row r="35" spans="1:8">
      <c r="A35" s="33"/>
      <c r="B35" s="33"/>
      <c r="C35" s="82"/>
      <c r="D35" s="33"/>
      <c r="E35" s="174" t="s">
        <v>583</v>
      </c>
      <c r="F35" s="9" t="str">
        <f t="shared" si="0"/>
        <v xml:space="preserve">1594  </v>
      </c>
      <c r="G35" s="3" t="s">
        <v>32</v>
      </c>
      <c r="H35" s="69">
        <v>3600</v>
      </c>
    </row>
    <row r="36" spans="1:8">
      <c r="A36" s="33"/>
      <c r="B36" s="33"/>
      <c r="C36" s="82"/>
      <c r="D36" s="33"/>
      <c r="E36" s="174" t="s">
        <v>583</v>
      </c>
      <c r="F36" s="9" t="str">
        <f t="shared" si="0"/>
        <v xml:space="preserve">1595  </v>
      </c>
      <c r="G36" s="3" t="s">
        <v>281</v>
      </c>
      <c r="H36" s="69">
        <v>58091.22</v>
      </c>
    </row>
    <row r="37" spans="1:8">
      <c r="A37" s="115"/>
      <c r="B37" s="116" t="str">
        <f>MID($G37,1,12)</f>
        <v xml:space="preserve">31111-0102  </v>
      </c>
      <c r="C37" s="115"/>
      <c r="D37" s="115"/>
      <c r="E37" s="172"/>
      <c r="F37" s="116"/>
      <c r="G37" s="117" t="s">
        <v>297</v>
      </c>
      <c r="H37" s="118">
        <v>801684.87</v>
      </c>
    </row>
    <row r="38" spans="1:8">
      <c r="A38" s="119"/>
      <c r="B38" s="119"/>
      <c r="C38" s="120" t="str">
        <f>MID($G38,1,7)</f>
        <v xml:space="preserve">E0002  </v>
      </c>
      <c r="D38" s="119"/>
      <c r="E38" s="173"/>
      <c r="F38" s="120"/>
      <c r="G38" s="121" t="s">
        <v>296</v>
      </c>
      <c r="H38" s="122">
        <v>801684.87</v>
      </c>
    </row>
    <row r="39" spans="1:8">
      <c r="A39" s="119"/>
      <c r="B39" s="119"/>
      <c r="C39" s="119"/>
      <c r="D39" s="123" t="str">
        <f>MID($G39,1,7)</f>
        <v xml:space="preserve">1.1.1  </v>
      </c>
      <c r="E39" s="173"/>
      <c r="F39" s="120"/>
      <c r="G39" s="121" t="s">
        <v>283</v>
      </c>
      <c r="H39" s="122">
        <v>801684.87</v>
      </c>
    </row>
    <row r="40" spans="1:8">
      <c r="A40" s="33"/>
      <c r="B40" s="33"/>
      <c r="C40" s="82"/>
      <c r="D40" s="33"/>
      <c r="E40" s="174" t="s">
        <v>583</v>
      </c>
      <c r="F40" s="9" t="str">
        <f t="shared" si="0"/>
        <v xml:space="preserve">1111  </v>
      </c>
      <c r="G40" s="3" t="s">
        <v>282</v>
      </c>
      <c r="H40" s="69">
        <v>469164</v>
      </c>
    </row>
    <row r="41" spans="1:8">
      <c r="A41" s="33"/>
      <c r="B41" s="33"/>
      <c r="C41" s="82"/>
      <c r="D41" s="33"/>
      <c r="E41" s="174" t="s">
        <v>583</v>
      </c>
      <c r="F41" s="9" t="str">
        <f t="shared" si="0"/>
        <v xml:space="preserve">1321  </v>
      </c>
      <c r="G41" s="3" t="s">
        <v>35</v>
      </c>
      <c r="H41" s="69">
        <v>8036</v>
      </c>
    </row>
    <row r="42" spans="1:8">
      <c r="A42" s="33"/>
      <c r="B42" s="33"/>
      <c r="C42" s="82"/>
      <c r="D42" s="33"/>
      <c r="E42" s="174" t="s">
        <v>583</v>
      </c>
      <c r="F42" s="9" t="str">
        <f t="shared" si="0"/>
        <v xml:space="preserve">1323  </v>
      </c>
      <c r="G42" s="3" t="s">
        <v>34</v>
      </c>
      <c r="H42" s="69">
        <v>120530.7</v>
      </c>
    </row>
    <row r="43" spans="1:8">
      <c r="A43" s="33"/>
      <c r="B43" s="33"/>
      <c r="C43" s="82"/>
      <c r="D43" s="33"/>
      <c r="E43" s="174" t="s">
        <v>583</v>
      </c>
      <c r="F43" s="9" t="str">
        <f t="shared" si="0"/>
        <v xml:space="preserve">1551  </v>
      </c>
      <c r="G43" s="3" t="s">
        <v>213</v>
      </c>
      <c r="H43" s="69">
        <v>18900</v>
      </c>
    </row>
    <row r="44" spans="1:8">
      <c r="A44" s="33"/>
      <c r="B44" s="33"/>
      <c r="C44" s="82"/>
      <c r="D44" s="33"/>
      <c r="E44" s="174" t="s">
        <v>583</v>
      </c>
      <c r="F44" s="9" t="str">
        <f t="shared" si="0"/>
        <v xml:space="preserve">1593  </v>
      </c>
      <c r="G44" s="3" t="s">
        <v>33</v>
      </c>
      <c r="H44" s="69">
        <v>9360</v>
      </c>
    </row>
    <row r="45" spans="1:8">
      <c r="A45" s="33"/>
      <c r="B45" s="33"/>
      <c r="C45" s="82"/>
      <c r="D45" s="33"/>
      <c r="E45" s="174" t="s">
        <v>583</v>
      </c>
      <c r="F45" s="9" t="str">
        <f t="shared" si="0"/>
        <v xml:space="preserve">1594  </v>
      </c>
      <c r="G45" s="3" t="s">
        <v>32</v>
      </c>
      <c r="H45" s="69">
        <v>3600</v>
      </c>
    </row>
    <row r="46" spans="1:8">
      <c r="A46" s="33"/>
      <c r="B46" s="33"/>
      <c r="C46" s="82"/>
      <c r="D46" s="33"/>
      <c r="E46" s="174" t="s">
        <v>583</v>
      </c>
      <c r="F46" s="9" t="str">
        <f t="shared" si="0"/>
        <v xml:space="preserve">1595  </v>
      </c>
      <c r="G46" s="3" t="s">
        <v>281</v>
      </c>
      <c r="H46" s="69">
        <v>30120.66</v>
      </c>
    </row>
    <row r="47" spans="1:8">
      <c r="A47" s="33"/>
      <c r="B47" s="33"/>
      <c r="C47" s="82"/>
      <c r="D47" s="33"/>
      <c r="E47" s="175" t="s">
        <v>561</v>
      </c>
      <c r="F47" s="9" t="str">
        <f t="shared" si="0"/>
        <v xml:space="preserve">2214  </v>
      </c>
      <c r="G47" s="3" t="s">
        <v>26</v>
      </c>
      <c r="H47" s="69">
        <v>14552.54</v>
      </c>
    </row>
    <row r="48" spans="1:8">
      <c r="A48" s="33"/>
      <c r="B48" s="33"/>
      <c r="C48" s="82"/>
      <c r="D48" s="33"/>
      <c r="E48" s="175" t="s">
        <v>561</v>
      </c>
      <c r="F48" s="9" t="str">
        <f t="shared" si="0"/>
        <v xml:space="preserve">2531  </v>
      </c>
      <c r="G48" s="3" t="s">
        <v>108</v>
      </c>
      <c r="H48" s="69">
        <v>8096.63</v>
      </c>
    </row>
    <row r="49" spans="1:8">
      <c r="A49" s="33"/>
      <c r="B49" s="33"/>
      <c r="C49" s="82"/>
      <c r="D49" s="33"/>
      <c r="E49" s="175" t="s">
        <v>561</v>
      </c>
      <c r="F49" s="9" t="str">
        <f t="shared" si="0"/>
        <v xml:space="preserve">2541  </v>
      </c>
      <c r="G49" s="3" t="s">
        <v>107</v>
      </c>
      <c r="H49" s="69">
        <v>2124.15</v>
      </c>
    </row>
    <row r="50" spans="1:8">
      <c r="A50" s="33"/>
      <c r="B50" s="33"/>
      <c r="C50" s="82"/>
      <c r="D50" s="33"/>
      <c r="E50" s="175" t="s">
        <v>561</v>
      </c>
      <c r="F50" s="9" t="str">
        <f t="shared" si="0"/>
        <v xml:space="preserve">2612  </v>
      </c>
      <c r="G50" s="3" t="s">
        <v>23</v>
      </c>
      <c r="H50" s="69">
        <v>39996.31</v>
      </c>
    </row>
    <row r="51" spans="1:8">
      <c r="A51" s="33"/>
      <c r="B51" s="33"/>
      <c r="C51" s="82"/>
      <c r="D51" s="33"/>
      <c r="E51" s="175" t="s">
        <v>561</v>
      </c>
      <c r="F51" s="9" t="str">
        <f t="shared" si="0"/>
        <v xml:space="preserve">3392  </v>
      </c>
      <c r="G51" s="3" t="s">
        <v>212</v>
      </c>
      <c r="H51" s="69">
        <v>57214.63</v>
      </c>
    </row>
    <row r="52" spans="1:8">
      <c r="A52" s="33"/>
      <c r="B52" s="33"/>
      <c r="C52" s="82"/>
      <c r="D52" s="33"/>
      <c r="E52" s="175" t="s">
        <v>561</v>
      </c>
      <c r="F52" s="9" t="str">
        <f t="shared" si="0"/>
        <v xml:space="preserve">3551  </v>
      </c>
      <c r="G52" s="3" t="s">
        <v>95</v>
      </c>
      <c r="H52" s="69">
        <v>1800.01</v>
      </c>
    </row>
    <row r="53" spans="1:8">
      <c r="A53" s="33"/>
      <c r="B53" s="33"/>
      <c r="C53" s="82"/>
      <c r="D53" s="33"/>
      <c r="E53" s="175" t="s">
        <v>561</v>
      </c>
      <c r="F53" s="9" t="str">
        <f t="shared" si="0"/>
        <v xml:space="preserve">3751  </v>
      </c>
      <c r="G53" s="3" t="s">
        <v>40</v>
      </c>
      <c r="H53" s="69">
        <v>18189.240000000002</v>
      </c>
    </row>
    <row r="54" spans="1:8">
      <c r="A54" s="115"/>
      <c r="B54" s="116" t="str">
        <f>MID($G54,1,12)</f>
        <v xml:space="preserve">31111-0103  </v>
      </c>
      <c r="C54" s="115"/>
      <c r="D54" s="115"/>
      <c r="E54" s="172"/>
      <c r="F54" s="116"/>
      <c r="G54" s="117" t="s">
        <v>295</v>
      </c>
      <c r="H54" s="118">
        <v>7124694.0300000003</v>
      </c>
    </row>
    <row r="55" spans="1:8">
      <c r="A55" s="119"/>
      <c r="B55" s="119"/>
      <c r="C55" s="120" t="str">
        <f>MID($G55,1,7)</f>
        <v xml:space="preserve">E0003  </v>
      </c>
      <c r="D55" s="119"/>
      <c r="E55" s="173"/>
      <c r="F55" s="120"/>
      <c r="G55" s="124" t="s">
        <v>294</v>
      </c>
      <c r="H55" s="125">
        <v>105396.3</v>
      </c>
    </row>
    <row r="56" spans="1:8">
      <c r="A56" s="119"/>
      <c r="B56" s="119"/>
      <c r="C56" s="119"/>
      <c r="D56" s="123" t="str">
        <f>MID($G56,1,7)</f>
        <v xml:space="preserve">1.1.1  </v>
      </c>
      <c r="E56" s="173"/>
      <c r="F56" s="120"/>
      <c r="G56" s="121" t="s">
        <v>283</v>
      </c>
      <c r="H56" s="122">
        <v>105396.3</v>
      </c>
    </row>
    <row r="57" spans="1:8">
      <c r="A57" s="33"/>
      <c r="B57" s="33"/>
      <c r="C57" s="82"/>
      <c r="D57" s="33"/>
      <c r="E57" s="175" t="s">
        <v>561</v>
      </c>
      <c r="F57" s="9" t="str">
        <f t="shared" si="0"/>
        <v xml:space="preserve">2214  </v>
      </c>
      <c r="G57" s="3" t="s">
        <v>26</v>
      </c>
      <c r="H57" s="69">
        <v>5853.77</v>
      </c>
    </row>
    <row r="58" spans="1:8">
      <c r="A58" s="33"/>
      <c r="B58" s="33"/>
      <c r="C58" s="82"/>
      <c r="D58" s="33"/>
      <c r="E58" s="175" t="s">
        <v>561</v>
      </c>
      <c r="F58" s="9" t="str">
        <f t="shared" si="0"/>
        <v xml:space="preserve">2531  </v>
      </c>
      <c r="G58" s="3" t="s">
        <v>108</v>
      </c>
      <c r="H58" s="69">
        <v>8695.67</v>
      </c>
    </row>
    <row r="59" spans="1:8">
      <c r="A59" s="33"/>
      <c r="B59" s="33"/>
      <c r="C59" s="82"/>
      <c r="D59" s="33"/>
      <c r="E59" s="175" t="s">
        <v>561</v>
      </c>
      <c r="F59" s="9" t="str">
        <f t="shared" si="0"/>
        <v xml:space="preserve">2541  </v>
      </c>
      <c r="G59" s="3" t="s">
        <v>107</v>
      </c>
      <c r="H59" s="69">
        <v>2469</v>
      </c>
    </row>
    <row r="60" spans="1:8">
      <c r="A60" s="33"/>
      <c r="B60" s="33"/>
      <c r="C60" s="82"/>
      <c r="D60" s="33"/>
      <c r="E60" s="175" t="s">
        <v>561</v>
      </c>
      <c r="F60" s="9" t="str">
        <f t="shared" si="0"/>
        <v xml:space="preserve">2612  </v>
      </c>
      <c r="G60" s="3" t="s">
        <v>23</v>
      </c>
      <c r="H60" s="69">
        <v>14920.35</v>
      </c>
    </row>
    <row r="61" spans="1:8">
      <c r="A61" s="33"/>
      <c r="B61" s="33"/>
      <c r="C61" s="82"/>
      <c r="D61" s="33"/>
      <c r="E61" s="175" t="s">
        <v>561</v>
      </c>
      <c r="F61" s="9" t="str">
        <f t="shared" si="0"/>
        <v xml:space="preserve">2941  </v>
      </c>
      <c r="G61" s="3" t="s">
        <v>68</v>
      </c>
      <c r="H61" s="69">
        <v>1000</v>
      </c>
    </row>
    <row r="62" spans="1:8">
      <c r="A62" s="33"/>
      <c r="B62" s="33"/>
      <c r="C62" s="82"/>
      <c r="D62" s="33"/>
      <c r="E62" s="175" t="s">
        <v>561</v>
      </c>
      <c r="F62" s="9" t="str">
        <f t="shared" si="0"/>
        <v xml:space="preserve">2961  </v>
      </c>
      <c r="G62" s="3" t="s">
        <v>104</v>
      </c>
      <c r="H62" s="69">
        <v>11918.65</v>
      </c>
    </row>
    <row r="63" spans="1:8">
      <c r="A63" s="33"/>
      <c r="B63" s="33"/>
      <c r="C63" s="82"/>
      <c r="D63" s="33"/>
      <c r="E63" s="175" t="s">
        <v>561</v>
      </c>
      <c r="F63" s="9" t="str">
        <f t="shared" si="0"/>
        <v xml:space="preserve">3151  </v>
      </c>
      <c r="G63" s="3" t="s">
        <v>101</v>
      </c>
      <c r="H63" s="69">
        <v>4200.01</v>
      </c>
    </row>
    <row r="64" spans="1:8">
      <c r="A64" s="33"/>
      <c r="B64" s="33"/>
      <c r="C64" s="82"/>
      <c r="D64" s="33"/>
      <c r="E64" s="175" t="s">
        <v>561</v>
      </c>
      <c r="F64" s="9" t="str">
        <f t="shared" si="0"/>
        <v xml:space="preserve">3392  </v>
      </c>
      <c r="G64" s="3" t="s">
        <v>212</v>
      </c>
      <c r="H64" s="69">
        <v>44004.57</v>
      </c>
    </row>
    <row r="65" spans="1:8">
      <c r="A65" s="33"/>
      <c r="B65" s="33"/>
      <c r="C65" s="82"/>
      <c r="D65" s="33"/>
      <c r="E65" s="175" t="s">
        <v>561</v>
      </c>
      <c r="F65" s="9" t="str">
        <f t="shared" si="0"/>
        <v xml:space="preserve">3551  </v>
      </c>
      <c r="G65" s="3" t="s">
        <v>95</v>
      </c>
      <c r="H65" s="69">
        <v>1054.97</v>
      </c>
    </row>
    <row r="66" spans="1:8">
      <c r="A66" s="33"/>
      <c r="B66" s="10"/>
      <c r="C66" s="82"/>
      <c r="D66" s="33"/>
      <c r="E66" s="175" t="s">
        <v>561</v>
      </c>
      <c r="F66" s="9" t="str">
        <f t="shared" si="0"/>
        <v xml:space="preserve">3751  </v>
      </c>
      <c r="G66" s="3" t="s">
        <v>40</v>
      </c>
      <c r="H66" s="69">
        <v>11279.31</v>
      </c>
    </row>
    <row r="67" spans="1:8">
      <c r="A67" s="119"/>
      <c r="B67" s="119"/>
      <c r="C67" s="120" t="str">
        <f>MID($G67,1,7)</f>
        <v xml:space="preserve">E0004  </v>
      </c>
      <c r="D67" s="119"/>
      <c r="E67" s="173"/>
      <c r="F67" s="120"/>
      <c r="G67" s="124" t="s">
        <v>293</v>
      </c>
      <c r="H67" s="125">
        <v>99961.09</v>
      </c>
    </row>
    <row r="68" spans="1:8">
      <c r="A68" s="119"/>
      <c r="B68" s="119"/>
      <c r="C68" s="119"/>
      <c r="D68" s="123" t="str">
        <f>MID($G68,1,7)</f>
        <v xml:space="preserve">1.1.1  </v>
      </c>
      <c r="E68" s="173"/>
      <c r="F68" s="120"/>
      <c r="G68" s="121" t="s">
        <v>283</v>
      </c>
      <c r="H68" s="122">
        <v>99961.09</v>
      </c>
    </row>
    <row r="69" spans="1:8">
      <c r="A69" s="33"/>
      <c r="B69" s="33"/>
      <c r="C69" s="82"/>
      <c r="D69" s="33"/>
      <c r="E69" s="175" t="s">
        <v>561</v>
      </c>
      <c r="F69" s="9" t="str">
        <f t="shared" si="0"/>
        <v xml:space="preserve">2214  </v>
      </c>
      <c r="G69" s="3" t="s">
        <v>26</v>
      </c>
      <c r="H69" s="69">
        <v>2470</v>
      </c>
    </row>
    <row r="70" spans="1:8">
      <c r="A70" s="33"/>
      <c r="B70" s="33"/>
      <c r="C70" s="82"/>
      <c r="D70" s="33"/>
      <c r="E70" s="175" t="s">
        <v>561</v>
      </c>
      <c r="F70" s="9" t="str">
        <f t="shared" si="0"/>
        <v xml:space="preserve">2531  </v>
      </c>
      <c r="G70" s="3" t="s">
        <v>108</v>
      </c>
      <c r="H70" s="69">
        <v>48922.65</v>
      </c>
    </row>
    <row r="71" spans="1:8">
      <c r="A71" s="33"/>
      <c r="B71" s="33"/>
      <c r="C71" s="82"/>
      <c r="D71" s="33"/>
      <c r="E71" s="175" t="s">
        <v>561</v>
      </c>
      <c r="F71" s="9" t="str">
        <f t="shared" si="0"/>
        <v xml:space="preserve">2541  </v>
      </c>
      <c r="G71" s="3" t="s">
        <v>107</v>
      </c>
      <c r="H71" s="69">
        <v>5000</v>
      </c>
    </row>
    <row r="72" spans="1:8">
      <c r="A72" s="33"/>
      <c r="B72" s="33"/>
      <c r="C72" s="82"/>
      <c r="D72" s="33"/>
      <c r="E72" s="175" t="s">
        <v>561</v>
      </c>
      <c r="F72" s="9" t="str">
        <f t="shared" si="0"/>
        <v xml:space="preserve">2612  </v>
      </c>
      <c r="G72" s="3" t="s">
        <v>23</v>
      </c>
      <c r="H72" s="69">
        <v>32172.44</v>
      </c>
    </row>
    <row r="73" spans="1:8">
      <c r="A73" s="33"/>
      <c r="B73" s="33"/>
      <c r="C73" s="82"/>
      <c r="D73" s="33"/>
      <c r="E73" s="175" t="s">
        <v>561</v>
      </c>
      <c r="F73" s="9" t="str">
        <f t="shared" si="0"/>
        <v xml:space="preserve">3392  </v>
      </c>
      <c r="G73" s="3" t="s">
        <v>212</v>
      </c>
      <c r="H73" s="69">
        <v>7640</v>
      </c>
    </row>
    <row r="74" spans="1:8">
      <c r="A74" s="33"/>
      <c r="B74" s="10"/>
      <c r="C74" s="82"/>
      <c r="D74" s="33"/>
      <c r="E74" s="175" t="s">
        <v>561</v>
      </c>
      <c r="F74" s="9" t="str">
        <f t="shared" si="0"/>
        <v xml:space="preserve">3551  </v>
      </c>
      <c r="G74" s="3" t="s">
        <v>95</v>
      </c>
      <c r="H74" s="69">
        <v>3756</v>
      </c>
    </row>
    <row r="75" spans="1:8">
      <c r="A75" s="119"/>
      <c r="B75" s="119"/>
      <c r="C75" s="120" t="str">
        <f>MID($G75,1,7)</f>
        <v xml:space="preserve">E0005  </v>
      </c>
      <c r="D75" s="119"/>
      <c r="E75" s="173"/>
      <c r="F75" s="120"/>
      <c r="G75" s="124" t="s">
        <v>292</v>
      </c>
      <c r="H75" s="125">
        <v>135612.28</v>
      </c>
    </row>
    <row r="76" spans="1:8">
      <c r="A76" s="119"/>
      <c r="B76" s="119"/>
      <c r="C76" s="119"/>
      <c r="D76" s="123" t="str">
        <f>MID($G76,1,7)</f>
        <v xml:space="preserve">1.1.1  </v>
      </c>
      <c r="E76" s="173"/>
      <c r="F76" s="120"/>
      <c r="G76" s="121" t="s">
        <v>283</v>
      </c>
      <c r="H76" s="122">
        <v>135612.28</v>
      </c>
    </row>
    <row r="77" spans="1:8">
      <c r="A77" s="33"/>
      <c r="B77" s="33"/>
      <c r="C77" s="82"/>
      <c r="D77" s="33"/>
      <c r="E77" s="175" t="s">
        <v>561</v>
      </c>
      <c r="F77" s="9" t="str">
        <f t="shared" ref="F77:F137" si="1">MID($G77,1,6)</f>
        <v xml:space="preserve">2214  </v>
      </c>
      <c r="G77" s="3" t="s">
        <v>26</v>
      </c>
      <c r="H77" s="69">
        <v>790</v>
      </c>
    </row>
    <row r="78" spans="1:8">
      <c r="A78" s="33"/>
      <c r="B78" s="33"/>
      <c r="C78" s="82"/>
      <c r="D78" s="33"/>
      <c r="E78" s="175" t="s">
        <v>561</v>
      </c>
      <c r="F78" s="9" t="str">
        <f t="shared" si="1"/>
        <v xml:space="preserve">2531  </v>
      </c>
      <c r="G78" s="3" t="s">
        <v>108</v>
      </c>
      <c r="H78" s="69">
        <v>36461.57</v>
      </c>
    </row>
    <row r="79" spans="1:8">
      <c r="A79" s="33"/>
      <c r="B79" s="33"/>
      <c r="C79" s="82"/>
      <c r="D79" s="33"/>
      <c r="E79" s="175" t="s">
        <v>561</v>
      </c>
      <c r="F79" s="9" t="str">
        <f t="shared" si="1"/>
        <v xml:space="preserve">2541  </v>
      </c>
      <c r="G79" s="3" t="s">
        <v>107</v>
      </c>
      <c r="H79" s="69">
        <v>265.89999999999998</v>
      </c>
    </row>
    <row r="80" spans="1:8">
      <c r="A80" s="33"/>
      <c r="B80" s="33"/>
      <c r="C80" s="82"/>
      <c r="D80" s="33"/>
      <c r="E80" s="175" t="s">
        <v>561</v>
      </c>
      <c r="F80" s="9" t="str">
        <f t="shared" si="1"/>
        <v xml:space="preserve">2612  </v>
      </c>
      <c r="G80" s="3" t="s">
        <v>23</v>
      </c>
      <c r="H80" s="69">
        <v>30916.6</v>
      </c>
    </row>
    <row r="81" spans="1:9">
      <c r="A81" s="33"/>
      <c r="B81" s="33"/>
      <c r="C81" s="82"/>
      <c r="D81" s="33"/>
      <c r="E81" s="175" t="s">
        <v>561</v>
      </c>
      <c r="F81" s="9" t="str">
        <f t="shared" si="1"/>
        <v xml:space="preserve">2961  </v>
      </c>
      <c r="G81" s="3" t="s">
        <v>104</v>
      </c>
      <c r="H81" s="69">
        <v>15492.68</v>
      </c>
    </row>
    <row r="82" spans="1:9">
      <c r="A82" s="33"/>
      <c r="B82" s="33"/>
      <c r="C82" s="82"/>
      <c r="D82" s="33"/>
      <c r="E82" s="175" t="s">
        <v>561</v>
      </c>
      <c r="F82" s="9" t="str">
        <f t="shared" si="1"/>
        <v xml:space="preserve">3151  </v>
      </c>
      <c r="G82" s="3" t="s">
        <v>101</v>
      </c>
      <c r="H82" s="69">
        <v>5000</v>
      </c>
    </row>
    <row r="83" spans="1:9">
      <c r="A83" s="33"/>
      <c r="B83" s="33"/>
      <c r="C83" s="82"/>
      <c r="D83" s="33"/>
      <c r="E83" s="175" t="s">
        <v>561</v>
      </c>
      <c r="F83" s="9" t="str">
        <f t="shared" si="1"/>
        <v xml:space="preserve">3392  </v>
      </c>
      <c r="G83" s="3" t="s">
        <v>212</v>
      </c>
      <c r="H83" s="69">
        <v>37988.629999999997</v>
      </c>
    </row>
    <row r="84" spans="1:9">
      <c r="A84" s="33"/>
      <c r="B84" s="33"/>
      <c r="C84" s="82"/>
      <c r="D84" s="33"/>
      <c r="E84" s="175" t="s">
        <v>561</v>
      </c>
      <c r="F84" s="9" t="str">
        <f t="shared" si="1"/>
        <v xml:space="preserve">3551  </v>
      </c>
      <c r="G84" s="3" t="s">
        <v>95</v>
      </c>
      <c r="H84" s="69">
        <v>1997.4</v>
      </c>
    </row>
    <row r="85" spans="1:9">
      <c r="A85" s="33"/>
      <c r="B85" s="33"/>
      <c r="C85" s="82"/>
      <c r="D85" s="33"/>
      <c r="E85" s="175" t="s">
        <v>561</v>
      </c>
      <c r="F85" s="9" t="str">
        <f t="shared" si="1"/>
        <v xml:space="preserve">3751  </v>
      </c>
      <c r="G85" s="3" t="s">
        <v>40</v>
      </c>
      <c r="H85" s="69">
        <v>6699.5</v>
      </c>
    </row>
    <row r="86" spans="1:9">
      <c r="A86" s="119"/>
      <c r="B86" s="119"/>
      <c r="C86" s="120" t="str">
        <f>MID($G86,1,7)</f>
        <v xml:space="preserve">E0006  </v>
      </c>
      <c r="D86" s="119"/>
      <c r="E86" s="173"/>
      <c r="F86" s="120"/>
      <c r="G86" s="124" t="s">
        <v>291</v>
      </c>
      <c r="H86" s="125">
        <v>117467.65</v>
      </c>
    </row>
    <row r="87" spans="1:9">
      <c r="A87" s="119"/>
      <c r="B87" s="119"/>
      <c r="C87" s="119"/>
      <c r="D87" s="123" t="str">
        <f>MID($G87,1,7)</f>
        <v xml:space="preserve">1.1.1  </v>
      </c>
      <c r="E87" s="173"/>
      <c r="F87" s="120"/>
      <c r="G87" s="121" t="s">
        <v>283</v>
      </c>
      <c r="H87" s="122">
        <v>117467.65</v>
      </c>
    </row>
    <row r="88" spans="1:9">
      <c r="A88" s="33"/>
      <c r="B88" s="33"/>
      <c r="C88" s="82"/>
      <c r="D88" s="33"/>
      <c r="E88" s="175" t="s">
        <v>561</v>
      </c>
      <c r="F88" s="9" t="str">
        <f t="shared" si="1"/>
        <v xml:space="preserve">2531  </v>
      </c>
      <c r="G88" s="3" t="s">
        <v>108</v>
      </c>
      <c r="H88" s="69">
        <v>11355.88</v>
      </c>
    </row>
    <row r="89" spans="1:9">
      <c r="A89" s="33"/>
      <c r="B89" s="33"/>
      <c r="C89" s="82"/>
      <c r="D89" s="33"/>
      <c r="E89" s="175" t="s">
        <v>561</v>
      </c>
      <c r="F89" s="9" t="str">
        <f t="shared" si="1"/>
        <v xml:space="preserve">2612  </v>
      </c>
      <c r="G89" s="3" t="s">
        <v>23</v>
      </c>
      <c r="H89" s="69">
        <v>83984</v>
      </c>
    </row>
    <row r="90" spans="1:9">
      <c r="A90" s="33"/>
      <c r="B90" s="33"/>
      <c r="C90" s="82"/>
      <c r="D90" s="33"/>
      <c r="E90" s="175" t="s">
        <v>561</v>
      </c>
      <c r="F90" s="9" t="str">
        <f t="shared" si="1"/>
        <v xml:space="preserve">2961  </v>
      </c>
      <c r="G90" s="3" t="s">
        <v>104</v>
      </c>
      <c r="H90" s="69">
        <v>22127.77</v>
      </c>
    </row>
    <row r="91" spans="1:9">
      <c r="A91" s="119"/>
      <c r="B91" s="119"/>
      <c r="C91" s="120" t="str">
        <f>MID($G91,1,7)</f>
        <v xml:space="preserve">E0007  </v>
      </c>
      <c r="D91" s="119"/>
      <c r="E91" s="173"/>
      <c r="F91" s="120"/>
      <c r="G91" s="124" t="s">
        <v>290</v>
      </c>
      <c r="H91" s="125">
        <v>119000</v>
      </c>
    </row>
    <row r="92" spans="1:9">
      <c r="A92" s="119"/>
      <c r="B92" s="119"/>
      <c r="C92" s="119"/>
      <c r="D92" s="123" t="str">
        <f>MID($G92,1,7)</f>
        <v xml:space="preserve">1.1.1  </v>
      </c>
      <c r="E92" s="173"/>
      <c r="F92" s="120"/>
      <c r="G92" s="121" t="s">
        <v>283</v>
      </c>
      <c r="H92" s="122">
        <v>119000</v>
      </c>
    </row>
    <row r="93" spans="1:9">
      <c r="A93" s="33"/>
      <c r="B93" s="33"/>
      <c r="C93" s="82"/>
      <c r="D93" s="33"/>
      <c r="E93" s="175" t="s">
        <v>561</v>
      </c>
      <c r="F93" s="9" t="str">
        <f t="shared" si="1"/>
        <v xml:space="preserve">2612  </v>
      </c>
      <c r="G93" s="3" t="s">
        <v>23</v>
      </c>
      <c r="H93" s="69">
        <v>75000</v>
      </c>
    </row>
    <row r="94" spans="1:9">
      <c r="A94" s="33"/>
      <c r="B94" s="33"/>
      <c r="C94" s="82"/>
      <c r="D94" s="33"/>
      <c r="E94" s="175" t="s">
        <v>561</v>
      </c>
      <c r="F94" s="9" t="str">
        <f t="shared" si="1"/>
        <v xml:space="preserve">3151  </v>
      </c>
      <c r="G94" s="3" t="s">
        <v>101</v>
      </c>
      <c r="H94" s="69">
        <v>44000</v>
      </c>
    </row>
    <row r="95" spans="1:9" s="58" customFormat="1">
      <c r="A95" s="126"/>
      <c r="B95" s="126"/>
      <c r="C95" s="120" t="str">
        <f>MID($G95,1,7)</f>
        <v xml:space="preserve">E0008  </v>
      </c>
      <c r="D95" s="126"/>
      <c r="E95" s="178"/>
      <c r="F95" s="120"/>
      <c r="G95" s="124" t="s">
        <v>289</v>
      </c>
      <c r="H95" s="125">
        <v>117145.28</v>
      </c>
      <c r="I95" s="57"/>
    </row>
    <row r="96" spans="1:9">
      <c r="A96" s="119"/>
      <c r="B96" s="119"/>
      <c r="C96" s="119"/>
      <c r="D96" s="123" t="str">
        <f>MID($G96,1,7)</f>
        <v xml:space="preserve">1.1.1  </v>
      </c>
      <c r="E96" s="173"/>
      <c r="F96" s="120"/>
      <c r="G96" s="121" t="s">
        <v>283</v>
      </c>
      <c r="H96" s="122">
        <v>117145.28</v>
      </c>
    </row>
    <row r="97" spans="1:9">
      <c r="A97" s="33"/>
      <c r="B97" s="33"/>
      <c r="C97" s="82"/>
      <c r="D97" s="33"/>
      <c r="E97" s="175" t="s">
        <v>561</v>
      </c>
      <c r="F97" s="9" t="str">
        <f t="shared" si="1"/>
        <v xml:space="preserve">2531  </v>
      </c>
      <c r="G97" s="3" t="s">
        <v>108</v>
      </c>
      <c r="H97" s="69">
        <v>45524.85</v>
      </c>
    </row>
    <row r="98" spans="1:9">
      <c r="A98" s="33"/>
      <c r="B98" s="33"/>
      <c r="C98" s="82"/>
      <c r="D98" s="33"/>
      <c r="E98" s="175" t="s">
        <v>561</v>
      </c>
      <c r="F98" s="9" t="str">
        <f t="shared" si="1"/>
        <v xml:space="preserve">2612  </v>
      </c>
      <c r="G98" s="3" t="s">
        <v>23</v>
      </c>
      <c r="H98" s="69">
        <v>64120.43</v>
      </c>
    </row>
    <row r="99" spans="1:9">
      <c r="A99" s="33"/>
      <c r="B99" s="33"/>
      <c r="C99" s="82"/>
      <c r="D99" s="33"/>
      <c r="E99" s="170" t="s">
        <v>541</v>
      </c>
      <c r="F99" s="9" t="str">
        <f t="shared" si="1"/>
        <v xml:space="preserve">5151  </v>
      </c>
      <c r="G99" s="3" t="s">
        <v>77</v>
      </c>
      <c r="H99" s="69">
        <v>7500</v>
      </c>
    </row>
    <row r="100" spans="1:9" s="58" customFormat="1">
      <c r="A100" s="126"/>
      <c r="B100" s="126"/>
      <c r="C100" s="120" t="str">
        <f>MID($G100,1,7)</f>
        <v xml:space="preserve">E0009  </v>
      </c>
      <c r="D100" s="126"/>
      <c r="E100" s="178"/>
      <c r="F100" s="120"/>
      <c r="G100" s="124" t="s">
        <v>288</v>
      </c>
      <c r="H100" s="125">
        <v>118034.21</v>
      </c>
      <c r="I100" s="57"/>
    </row>
    <row r="101" spans="1:9">
      <c r="A101" s="119"/>
      <c r="B101" s="119"/>
      <c r="C101" s="119"/>
      <c r="D101" s="123" t="str">
        <f>MID($G101,1,7)</f>
        <v xml:space="preserve">1.1.1  </v>
      </c>
      <c r="E101" s="173"/>
      <c r="F101" s="120"/>
      <c r="G101" s="121" t="s">
        <v>283</v>
      </c>
      <c r="H101" s="122">
        <v>118034.21</v>
      </c>
    </row>
    <row r="102" spans="1:9">
      <c r="A102" s="33"/>
      <c r="B102" s="33"/>
      <c r="C102" s="82"/>
      <c r="D102" s="33"/>
      <c r="E102" s="175" t="s">
        <v>561</v>
      </c>
      <c r="F102" s="9" t="str">
        <f t="shared" si="1"/>
        <v xml:space="preserve">2531  </v>
      </c>
      <c r="G102" s="3" t="s">
        <v>108</v>
      </c>
      <c r="H102" s="69">
        <v>20594.61</v>
      </c>
    </row>
    <row r="103" spans="1:9">
      <c r="A103" s="33"/>
      <c r="B103" s="33"/>
      <c r="C103" s="82"/>
      <c r="D103" s="33"/>
      <c r="E103" s="175" t="s">
        <v>561</v>
      </c>
      <c r="F103" s="9" t="str">
        <f t="shared" si="1"/>
        <v xml:space="preserve">2612  </v>
      </c>
      <c r="G103" s="3" t="s">
        <v>23</v>
      </c>
      <c r="H103" s="69">
        <v>88918.63</v>
      </c>
    </row>
    <row r="104" spans="1:9">
      <c r="A104" s="33"/>
      <c r="B104" s="33"/>
      <c r="C104" s="82"/>
      <c r="D104" s="33"/>
      <c r="E104" s="175" t="s">
        <v>561</v>
      </c>
      <c r="F104" s="9" t="str">
        <f t="shared" si="1"/>
        <v xml:space="preserve">2961  </v>
      </c>
      <c r="G104" s="3" t="s">
        <v>104</v>
      </c>
      <c r="H104" s="69">
        <v>8520.9699999999993</v>
      </c>
    </row>
    <row r="105" spans="1:9" s="58" customFormat="1">
      <c r="A105" s="126"/>
      <c r="B105" s="126"/>
      <c r="C105" s="120" t="str">
        <f>MID($G105,1,7)</f>
        <v xml:space="preserve">E0010  </v>
      </c>
      <c r="D105" s="126"/>
      <c r="E105" s="178"/>
      <c r="F105" s="120"/>
      <c r="G105" s="124" t="s">
        <v>287</v>
      </c>
      <c r="H105" s="125">
        <v>105228.34</v>
      </c>
      <c r="I105" s="57"/>
    </row>
    <row r="106" spans="1:9">
      <c r="A106" s="119"/>
      <c r="B106" s="119"/>
      <c r="C106" s="119"/>
      <c r="D106" s="123" t="str">
        <f>MID($G106,1,7)</f>
        <v xml:space="preserve">1.1.1  </v>
      </c>
      <c r="E106" s="173"/>
      <c r="F106" s="120"/>
      <c r="G106" s="121" t="s">
        <v>283</v>
      </c>
      <c r="H106" s="122">
        <v>105228.34</v>
      </c>
    </row>
    <row r="107" spans="1:9">
      <c r="A107" s="33"/>
      <c r="B107" s="33"/>
      <c r="C107" s="82"/>
      <c r="D107" s="33"/>
      <c r="E107" s="175" t="s">
        <v>561</v>
      </c>
      <c r="F107" s="9" t="str">
        <f t="shared" si="1"/>
        <v xml:space="preserve">2531  </v>
      </c>
      <c r="G107" s="3" t="s">
        <v>108</v>
      </c>
      <c r="H107" s="69">
        <v>13228.34</v>
      </c>
    </row>
    <row r="108" spans="1:9">
      <c r="A108" s="33"/>
      <c r="B108" s="33"/>
      <c r="C108" s="82"/>
      <c r="D108" s="33"/>
      <c r="E108" s="175" t="s">
        <v>561</v>
      </c>
      <c r="F108" s="9" t="str">
        <f t="shared" si="1"/>
        <v xml:space="preserve">2612  </v>
      </c>
      <c r="G108" s="3" t="s">
        <v>23</v>
      </c>
      <c r="H108" s="69">
        <v>91070</v>
      </c>
    </row>
    <row r="109" spans="1:9">
      <c r="A109" s="33"/>
      <c r="B109" s="33"/>
      <c r="C109" s="82"/>
      <c r="D109" s="33"/>
      <c r="E109" s="175" t="s">
        <v>561</v>
      </c>
      <c r="F109" s="9" t="str">
        <f t="shared" si="1"/>
        <v xml:space="preserve">3551  </v>
      </c>
      <c r="G109" s="3" t="s">
        <v>95</v>
      </c>
      <c r="H109" s="69">
        <v>930</v>
      </c>
    </row>
    <row r="110" spans="1:9" s="58" customFormat="1">
      <c r="A110" s="126"/>
      <c r="B110" s="126"/>
      <c r="C110" s="120" t="str">
        <f>MID($G110,1,7)</f>
        <v xml:space="preserve">E0011  </v>
      </c>
      <c r="D110" s="126"/>
      <c r="E110" s="178"/>
      <c r="F110" s="120"/>
      <c r="G110" s="124" t="s">
        <v>286</v>
      </c>
      <c r="H110" s="125">
        <v>114732.29</v>
      </c>
      <c r="I110" s="57"/>
    </row>
    <row r="111" spans="1:9">
      <c r="A111" s="119"/>
      <c r="B111" s="119"/>
      <c r="C111" s="119"/>
      <c r="D111" s="123" t="str">
        <f>MID($G111,1,7)</f>
        <v xml:space="preserve">1.1.1  </v>
      </c>
      <c r="E111" s="173"/>
      <c r="F111" s="120"/>
      <c r="G111" s="121" t="s">
        <v>283</v>
      </c>
      <c r="H111" s="122">
        <v>114732.29</v>
      </c>
    </row>
    <row r="112" spans="1:9">
      <c r="A112" s="33"/>
      <c r="B112" s="33"/>
      <c r="C112" s="82"/>
      <c r="D112" s="33"/>
      <c r="E112" s="175" t="s">
        <v>561</v>
      </c>
      <c r="F112" s="9" t="str">
        <f t="shared" si="1"/>
        <v xml:space="preserve">2531  </v>
      </c>
      <c r="G112" s="3" t="s">
        <v>108</v>
      </c>
      <c r="H112" s="69">
        <v>43146.36</v>
      </c>
    </row>
    <row r="113" spans="1:9">
      <c r="A113" s="33"/>
      <c r="B113" s="33"/>
      <c r="C113" s="82"/>
      <c r="D113" s="33"/>
      <c r="E113" s="175" t="s">
        <v>561</v>
      </c>
      <c r="F113" s="9" t="str">
        <f t="shared" si="1"/>
        <v xml:space="preserve">2612  </v>
      </c>
      <c r="G113" s="3" t="s">
        <v>23</v>
      </c>
      <c r="H113" s="69">
        <v>57291.199999999997</v>
      </c>
    </row>
    <row r="114" spans="1:9">
      <c r="A114" s="33"/>
      <c r="B114" s="33"/>
      <c r="C114" s="82"/>
      <c r="D114" s="33"/>
      <c r="E114" s="175" t="s">
        <v>561</v>
      </c>
      <c r="F114" s="9" t="str">
        <f t="shared" si="1"/>
        <v xml:space="preserve">3392  </v>
      </c>
      <c r="G114" s="3" t="s">
        <v>212</v>
      </c>
      <c r="H114" s="69">
        <v>14294.73</v>
      </c>
    </row>
    <row r="115" spans="1:9" s="58" customFormat="1">
      <c r="A115" s="126"/>
      <c r="B115" s="126"/>
      <c r="C115" s="120" t="str">
        <f>MID($G115,1,7)</f>
        <v xml:space="preserve">E0012  </v>
      </c>
      <c r="D115" s="126"/>
      <c r="E115" s="178"/>
      <c r="F115" s="120"/>
      <c r="G115" s="124" t="s">
        <v>285</v>
      </c>
      <c r="H115" s="125">
        <v>92698.68</v>
      </c>
      <c r="I115" s="57"/>
    </row>
    <row r="116" spans="1:9">
      <c r="A116" s="119"/>
      <c r="B116" s="119"/>
      <c r="C116" s="119"/>
      <c r="D116" s="123" t="str">
        <f>MID($G116,1,7)</f>
        <v xml:space="preserve">1.1.1  </v>
      </c>
      <c r="E116" s="173"/>
      <c r="F116" s="120"/>
      <c r="G116" s="121" t="s">
        <v>283</v>
      </c>
      <c r="H116" s="122">
        <v>92698.68</v>
      </c>
    </row>
    <row r="117" spans="1:9">
      <c r="A117" s="33"/>
      <c r="B117" s="33"/>
      <c r="C117" s="82"/>
      <c r="D117" s="33"/>
      <c r="E117" s="175" t="s">
        <v>561</v>
      </c>
      <c r="F117" s="9" t="str">
        <f t="shared" si="1"/>
        <v xml:space="preserve">2531  </v>
      </c>
      <c r="G117" s="3" t="s">
        <v>108</v>
      </c>
      <c r="H117" s="69">
        <v>12412</v>
      </c>
    </row>
    <row r="118" spans="1:9">
      <c r="A118" s="33"/>
      <c r="B118" s="33"/>
      <c r="C118" s="82"/>
      <c r="D118" s="33"/>
      <c r="E118" s="175" t="s">
        <v>561</v>
      </c>
      <c r="F118" s="9" t="str">
        <f t="shared" si="1"/>
        <v xml:space="preserve">2612  </v>
      </c>
      <c r="G118" s="3" t="s">
        <v>23</v>
      </c>
      <c r="H118" s="69">
        <v>69571.88</v>
      </c>
    </row>
    <row r="119" spans="1:9">
      <c r="A119" s="33"/>
      <c r="B119" s="33"/>
      <c r="C119" s="82"/>
      <c r="D119" s="33"/>
      <c r="E119" s="175" t="s">
        <v>561</v>
      </c>
      <c r="F119" s="9" t="str">
        <f t="shared" si="1"/>
        <v xml:space="preserve">2961  </v>
      </c>
      <c r="G119" s="3" t="s">
        <v>104</v>
      </c>
      <c r="H119" s="69">
        <v>3193.01</v>
      </c>
    </row>
    <row r="120" spans="1:9">
      <c r="A120" s="33"/>
      <c r="B120" s="33"/>
      <c r="C120" s="82"/>
      <c r="D120" s="33"/>
      <c r="E120" s="175" t="s">
        <v>561</v>
      </c>
      <c r="F120" s="9" t="str">
        <f t="shared" si="1"/>
        <v xml:space="preserve">3151  </v>
      </c>
      <c r="G120" s="3" t="s">
        <v>101</v>
      </c>
      <c r="H120" s="69">
        <v>1600</v>
      </c>
    </row>
    <row r="121" spans="1:9">
      <c r="A121" s="33"/>
      <c r="B121" s="33"/>
      <c r="C121" s="82"/>
      <c r="D121" s="33"/>
      <c r="E121" s="175" t="s">
        <v>561</v>
      </c>
      <c r="F121" s="9" t="str">
        <f t="shared" si="1"/>
        <v xml:space="preserve">3551  </v>
      </c>
      <c r="G121" s="3" t="s">
        <v>95</v>
      </c>
      <c r="H121" s="69">
        <v>5921.79</v>
      </c>
    </row>
    <row r="122" spans="1:9" s="58" customFormat="1">
      <c r="A122" s="126"/>
      <c r="B122" s="126"/>
      <c r="C122" s="120" t="str">
        <f>MID($G122,1,7)</f>
        <v xml:space="preserve">E0013  </v>
      </c>
      <c r="D122" s="126"/>
      <c r="E122" s="178"/>
      <c r="F122" s="120"/>
      <c r="G122" s="124" t="s">
        <v>284</v>
      </c>
      <c r="H122" s="125">
        <v>5999417.9100000001</v>
      </c>
      <c r="I122" s="57"/>
    </row>
    <row r="123" spans="1:9">
      <c r="A123" s="119"/>
      <c r="B123" s="119"/>
      <c r="C123" s="119"/>
      <c r="D123" s="123" t="str">
        <f>MID($G123,1,7)</f>
        <v xml:space="preserve">1.1.1  </v>
      </c>
      <c r="E123" s="173"/>
      <c r="F123" s="120"/>
      <c r="G123" s="121" t="s">
        <v>283</v>
      </c>
      <c r="H123" s="122">
        <v>5999417.9100000001</v>
      </c>
    </row>
    <row r="124" spans="1:9">
      <c r="A124" s="33"/>
      <c r="B124" s="33"/>
      <c r="C124" s="82"/>
      <c r="D124" s="33"/>
      <c r="E124" s="174" t="s">
        <v>583</v>
      </c>
      <c r="F124" s="9" t="str">
        <f t="shared" si="1"/>
        <v xml:space="preserve">1111  </v>
      </c>
      <c r="G124" s="3" t="s">
        <v>282</v>
      </c>
      <c r="H124" s="69">
        <v>4209720</v>
      </c>
    </row>
    <row r="125" spans="1:9">
      <c r="A125" s="33"/>
      <c r="B125" s="33"/>
      <c r="C125" s="82"/>
      <c r="D125" s="33"/>
      <c r="E125" s="174" t="s">
        <v>583</v>
      </c>
      <c r="F125" s="9" t="str">
        <f t="shared" si="1"/>
        <v xml:space="preserve">1131  </v>
      </c>
      <c r="G125" s="3" t="s">
        <v>36</v>
      </c>
      <c r="H125" s="69">
        <v>116936</v>
      </c>
    </row>
    <row r="126" spans="1:9">
      <c r="A126" s="33"/>
      <c r="B126" s="33"/>
      <c r="C126" s="82"/>
      <c r="D126" s="33"/>
      <c r="E126" s="174" t="s">
        <v>583</v>
      </c>
      <c r="F126" s="9" t="str">
        <f t="shared" si="1"/>
        <v xml:space="preserve">1321  </v>
      </c>
      <c r="G126" s="3" t="s">
        <v>35</v>
      </c>
      <c r="H126" s="69">
        <v>75026</v>
      </c>
    </row>
    <row r="127" spans="1:9">
      <c r="A127" s="33"/>
      <c r="B127" s="33"/>
      <c r="C127" s="82"/>
      <c r="D127" s="33"/>
      <c r="E127" s="174" t="s">
        <v>583</v>
      </c>
      <c r="F127" s="9" t="str">
        <f t="shared" si="1"/>
        <v xml:space="preserve">1323  </v>
      </c>
      <c r="G127" s="3" t="s">
        <v>34</v>
      </c>
      <c r="H127" s="69">
        <v>1084830</v>
      </c>
    </row>
    <row r="128" spans="1:9">
      <c r="A128" s="33"/>
      <c r="B128" s="33"/>
      <c r="C128" s="82"/>
      <c r="D128" s="33"/>
      <c r="E128" s="174" t="s">
        <v>583</v>
      </c>
      <c r="F128" s="9" t="str">
        <f t="shared" si="1"/>
        <v xml:space="preserve">1593  </v>
      </c>
      <c r="G128" s="3" t="s">
        <v>33</v>
      </c>
      <c r="H128" s="69">
        <v>102960</v>
      </c>
    </row>
    <row r="129" spans="1:9">
      <c r="A129" s="33"/>
      <c r="B129" s="33"/>
      <c r="C129" s="82"/>
      <c r="D129" s="33"/>
      <c r="E129" s="174" t="s">
        <v>583</v>
      </c>
      <c r="F129" s="9" t="str">
        <f t="shared" si="1"/>
        <v xml:space="preserve">1594  </v>
      </c>
      <c r="G129" s="3" t="s">
        <v>32</v>
      </c>
      <c r="H129" s="69">
        <v>39600</v>
      </c>
    </row>
    <row r="130" spans="1:9">
      <c r="A130" s="33"/>
      <c r="B130" s="33"/>
      <c r="C130" s="82"/>
      <c r="D130" s="33"/>
      <c r="E130" s="174" t="s">
        <v>583</v>
      </c>
      <c r="F130" s="9" t="str">
        <f t="shared" si="1"/>
        <v xml:space="preserve">1595  </v>
      </c>
      <c r="G130" s="3" t="s">
        <v>281</v>
      </c>
      <c r="H130" s="69">
        <v>271098</v>
      </c>
    </row>
    <row r="131" spans="1:9">
      <c r="A131" s="33"/>
      <c r="B131" s="33"/>
      <c r="C131" s="82"/>
      <c r="D131" s="33"/>
      <c r="E131" s="174" t="s">
        <v>583</v>
      </c>
      <c r="F131" s="9" t="str">
        <f t="shared" si="1"/>
        <v xml:space="preserve">1713  </v>
      </c>
      <c r="G131" s="3" t="s">
        <v>31</v>
      </c>
      <c r="H131" s="69">
        <v>16172</v>
      </c>
    </row>
    <row r="132" spans="1:9">
      <c r="A132" s="33"/>
      <c r="B132" s="33"/>
      <c r="C132" s="82"/>
      <c r="D132" s="33"/>
      <c r="E132" s="174" t="s">
        <v>583</v>
      </c>
      <c r="F132" s="9" t="str">
        <f t="shared" si="1"/>
        <v xml:space="preserve">1714  </v>
      </c>
      <c r="G132" s="3" t="s">
        <v>30</v>
      </c>
      <c r="H132" s="69">
        <v>16172</v>
      </c>
    </row>
    <row r="133" spans="1:9">
      <c r="A133" s="33"/>
      <c r="B133" s="33"/>
      <c r="C133" s="82"/>
      <c r="D133" s="33"/>
      <c r="E133" s="175" t="s">
        <v>561</v>
      </c>
      <c r="F133" s="9" t="str">
        <f t="shared" si="1"/>
        <v xml:space="preserve">2111  </v>
      </c>
      <c r="G133" s="3" t="s">
        <v>29</v>
      </c>
      <c r="H133" s="69">
        <v>5529.5</v>
      </c>
    </row>
    <row r="134" spans="1:9">
      <c r="A134" s="33"/>
      <c r="B134" s="33"/>
      <c r="C134" s="82"/>
      <c r="D134" s="33"/>
      <c r="E134" s="175" t="s">
        <v>561</v>
      </c>
      <c r="F134" s="9" t="str">
        <f t="shared" si="1"/>
        <v xml:space="preserve">2141  </v>
      </c>
      <c r="G134" s="3" t="s">
        <v>28</v>
      </c>
      <c r="H134" s="69">
        <v>3198.41</v>
      </c>
    </row>
    <row r="135" spans="1:9">
      <c r="A135" s="33"/>
      <c r="B135" s="33"/>
      <c r="C135" s="82"/>
      <c r="D135" s="33"/>
      <c r="E135" s="175" t="s">
        <v>561</v>
      </c>
      <c r="F135" s="9" t="str">
        <f t="shared" si="1"/>
        <v xml:space="preserve">2151  </v>
      </c>
      <c r="G135" s="3" t="s">
        <v>43</v>
      </c>
      <c r="H135" s="69">
        <v>2246</v>
      </c>
    </row>
    <row r="136" spans="1:9">
      <c r="A136" s="33"/>
      <c r="B136" s="33"/>
      <c r="C136" s="82"/>
      <c r="D136" s="33"/>
      <c r="E136" s="175" t="s">
        <v>561</v>
      </c>
      <c r="F136" s="9" t="str">
        <f t="shared" si="1"/>
        <v xml:space="preserve">2212  </v>
      </c>
      <c r="G136" s="3" t="s">
        <v>50</v>
      </c>
      <c r="H136" s="69">
        <v>45960.35</v>
      </c>
    </row>
    <row r="137" spans="1:9">
      <c r="A137" s="33"/>
      <c r="B137" s="33"/>
      <c r="C137" s="82"/>
      <c r="D137" s="33"/>
      <c r="E137" s="175" t="s">
        <v>561</v>
      </c>
      <c r="F137" s="9" t="str">
        <f t="shared" si="1"/>
        <v xml:space="preserve">3751  </v>
      </c>
      <c r="G137" s="3" t="s">
        <v>40</v>
      </c>
      <c r="H137" s="69">
        <v>9969.65</v>
      </c>
    </row>
    <row r="138" spans="1:9" s="58" customFormat="1">
      <c r="A138" s="127"/>
      <c r="B138" s="116" t="str">
        <f>MID($G138,1,12)</f>
        <v xml:space="preserve">31111-0201  </v>
      </c>
      <c r="C138" s="116"/>
      <c r="D138" s="127"/>
      <c r="E138" s="179"/>
      <c r="F138" s="116"/>
      <c r="G138" s="117" t="s">
        <v>280</v>
      </c>
      <c r="H138" s="118">
        <v>2229736.66</v>
      </c>
      <c r="I138" s="57"/>
    </row>
    <row r="139" spans="1:9">
      <c r="A139" s="119"/>
      <c r="B139" s="119"/>
      <c r="C139" s="120" t="str">
        <f>MID($G139,1,7)</f>
        <v xml:space="preserve">E0014  </v>
      </c>
      <c r="D139" s="119"/>
      <c r="E139" s="173"/>
      <c r="F139" s="120"/>
      <c r="G139" s="121" t="s">
        <v>279</v>
      </c>
      <c r="H139" s="122">
        <v>2229736.66</v>
      </c>
    </row>
    <row r="140" spans="1:9">
      <c r="A140" s="119"/>
      <c r="B140" s="119"/>
      <c r="C140" s="119"/>
      <c r="D140" s="123" t="str">
        <f>MID($G140,1,7)</f>
        <v xml:space="preserve">1.3.1  </v>
      </c>
      <c r="E140" s="173"/>
      <c r="F140" s="120"/>
      <c r="G140" s="121" t="s">
        <v>262</v>
      </c>
      <c r="H140" s="122">
        <v>2229736.66</v>
      </c>
    </row>
    <row r="141" spans="1:9">
      <c r="A141" s="33"/>
      <c r="B141" s="33"/>
      <c r="C141" s="82"/>
      <c r="D141" s="33"/>
      <c r="E141" s="174" t="s">
        <v>583</v>
      </c>
      <c r="F141" s="9" t="str">
        <f t="shared" ref="F141:F204" si="2">MID($G141,1,6)</f>
        <v xml:space="preserve">1131  </v>
      </c>
      <c r="G141" s="3" t="s">
        <v>36</v>
      </c>
      <c r="H141" s="69">
        <v>477686.3</v>
      </c>
    </row>
    <row r="142" spans="1:9">
      <c r="A142" s="33"/>
      <c r="B142" s="33"/>
      <c r="C142" s="82"/>
      <c r="D142" s="33"/>
      <c r="E142" s="174" t="s">
        <v>583</v>
      </c>
      <c r="F142" s="9" t="str">
        <f t="shared" si="2"/>
        <v xml:space="preserve">1321  </v>
      </c>
      <c r="G142" s="3" t="s">
        <v>35</v>
      </c>
      <c r="H142" s="69">
        <v>9141.4699999999993</v>
      </c>
    </row>
    <row r="143" spans="1:9">
      <c r="A143" s="33"/>
      <c r="B143" s="33"/>
      <c r="C143" s="82"/>
      <c r="D143" s="33"/>
      <c r="E143" s="174" t="s">
        <v>583</v>
      </c>
      <c r="F143" s="9" t="str">
        <f t="shared" si="2"/>
        <v xml:space="preserve">1323  </v>
      </c>
      <c r="G143" s="3" t="s">
        <v>34</v>
      </c>
      <c r="H143" s="69">
        <v>72291.899999999994</v>
      </c>
    </row>
    <row r="144" spans="1:9">
      <c r="A144" s="33"/>
      <c r="B144" s="33"/>
      <c r="C144" s="82"/>
      <c r="D144" s="33"/>
      <c r="E144" s="174" t="s">
        <v>583</v>
      </c>
      <c r="F144" s="9" t="str">
        <f t="shared" si="2"/>
        <v xml:space="preserve">1593  </v>
      </c>
      <c r="G144" s="3" t="s">
        <v>33</v>
      </c>
      <c r="H144" s="69">
        <v>32760</v>
      </c>
    </row>
    <row r="145" spans="1:8">
      <c r="A145" s="33"/>
      <c r="B145" s="33"/>
      <c r="C145" s="82"/>
      <c r="D145" s="33"/>
      <c r="E145" s="174" t="s">
        <v>583</v>
      </c>
      <c r="F145" s="9" t="str">
        <f t="shared" si="2"/>
        <v xml:space="preserve">1594  </v>
      </c>
      <c r="G145" s="3" t="s">
        <v>32</v>
      </c>
      <c r="H145" s="69">
        <v>12600</v>
      </c>
    </row>
    <row r="146" spans="1:8">
      <c r="A146" s="33"/>
      <c r="B146" s="33"/>
      <c r="C146" s="82"/>
      <c r="D146" s="33"/>
      <c r="E146" s="174" t="s">
        <v>583</v>
      </c>
      <c r="F146" s="9" t="str">
        <f t="shared" si="2"/>
        <v xml:space="preserve">1713  </v>
      </c>
      <c r="G146" s="3" t="s">
        <v>31</v>
      </c>
      <c r="H146" s="69">
        <v>19968.599999999999</v>
      </c>
    </row>
    <row r="147" spans="1:8">
      <c r="A147" s="33"/>
      <c r="B147" s="33"/>
      <c r="C147" s="82"/>
      <c r="D147" s="33"/>
      <c r="E147" s="174" t="s">
        <v>583</v>
      </c>
      <c r="F147" s="9" t="str">
        <f t="shared" si="2"/>
        <v xml:space="preserve">1714  </v>
      </c>
      <c r="G147" s="3" t="s">
        <v>30</v>
      </c>
      <c r="H147" s="69">
        <v>19968.599999999999</v>
      </c>
    </row>
    <row r="148" spans="1:8">
      <c r="A148" s="33"/>
      <c r="B148" s="33"/>
      <c r="C148" s="82"/>
      <c r="D148" s="33"/>
      <c r="E148" s="175" t="s">
        <v>561</v>
      </c>
      <c r="F148" s="9" t="str">
        <f t="shared" si="2"/>
        <v xml:space="preserve">2111  </v>
      </c>
      <c r="G148" s="3" t="s">
        <v>29</v>
      </c>
      <c r="H148" s="69">
        <v>8431.6</v>
      </c>
    </row>
    <row r="149" spans="1:8">
      <c r="A149" s="33"/>
      <c r="B149" s="33"/>
      <c r="C149" s="82"/>
      <c r="D149" s="33"/>
      <c r="E149" s="175" t="s">
        <v>561</v>
      </c>
      <c r="F149" s="9" t="str">
        <f t="shared" si="2"/>
        <v xml:space="preserve">2141  </v>
      </c>
      <c r="G149" s="3" t="s">
        <v>28</v>
      </c>
      <c r="H149" s="69">
        <v>11990.93</v>
      </c>
    </row>
    <row r="150" spans="1:8">
      <c r="A150" s="33"/>
      <c r="B150" s="33"/>
      <c r="C150" s="82"/>
      <c r="D150" s="33"/>
      <c r="E150" s="175" t="s">
        <v>561</v>
      </c>
      <c r="F150" s="9" t="str">
        <f t="shared" si="2"/>
        <v xml:space="preserve">2151  </v>
      </c>
      <c r="G150" s="3" t="s">
        <v>43</v>
      </c>
      <c r="H150" s="69">
        <v>7169</v>
      </c>
    </row>
    <row r="151" spans="1:8">
      <c r="A151" s="33"/>
      <c r="B151" s="33"/>
      <c r="C151" s="82"/>
      <c r="D151" s="33"/>
      <c r="E151" s="175" t="s">
        <v>561</v>
      </c>
      <c r="F151" s="9" t="str">
        <f t="shared" si="2"/>
        <v xml:space="preserve">2161  </v>
      </c>
      <c r="G151" s="3" t="s">
        <v>27</v>
      </c>
      <c r="H151" s="69">
        <v>9447.02</v>
      </c>
    </row>
    <row r="152" spans="1:8">
      <c r="A152" s="33"/>
      <c r="B152" s="33"/>
      <c r="C152" s="82"/>
      <c r="D152" s="33"/>
      <c r="E152" s="175" t="s">
        <v>561</v>
      </c>
      <c r="F152" s="9" t="str">
        <f t="shared" si="2"/>
        <v xml:space="preserve">2212  </v>
      </c>
      <c r="G152" s="3" t="s">
        <v>50</v>
      </c>
      <c r="H152" s="69">
        <v>84422.79</v>
      </c>
    </row>
    <row r="153" spans="1:8">
      <c r="A153" s="33"/>
      <c r="B153" s="33"/>
      <c r="C153" s="82"/>
      <c r="D153" s="33"/>
      <c r="E153" s="175" t="s">
        <v>561</v>
      </c>
      <c r="F153" s="9" t="str">
        <f t="shared" si="2"/>
        <v xml:space="preserve">2214  </v>
      </c>
      <c r="G153" s="3" t="s">
        <v>26</v>
      </c>
      <c r="H153" s="69">
        <v>90427.83</v>
      </c>
    </row>
    <row r="154" spans="1:8">
      <c r="A154" s="33"/>
      <c r="B154" s="33"/>
      <c r="C154" s="82"/>
      <c r="D154" s="33"/>
      <c r="E154" s="175" t="s">
        <v>561</v>
      </c>
      <c r="F154" s="9" t="str">
        <f t="shared" si="2"/>
        <v xml:space="preserve">2531  </v>
      </c>
      <c r="G154" s="3" t="s">
        <v>108</v>
      </c>
      <c r="H154" s="69">
        <v>34935.839999999997</v>
      </c>
    </row>
    <row r="155" spans="1:8">
      <c r="A155" s="33"/>
      <c r="B155" s="33"/>
      <c r="C155" s="82"/>
      <c r="D155" s="33"/>
      <c r="E155" s="175" t="s">
        <v>561</v>
      </c>
      <c r="F155" s="9" t="str">
        <f t="shared" si="2"/>
        <v xml:space="preserve">2541  </v>
      </c>
      <c r="G155" s="3" t="s">
        <v>107</v>
      </c>
      <c r="H155" s="69">
        <v>2000</v>
      </c>
    </row>
    <row r="156" spans="1:8">
      <c r="A156" s="33"/>
      <c r="B156" s="33"/>
      <c r="C156" s="82"/>
      <c r="D156" s="33"/>
      <c r="E156" s="175" t="s">
        <v>561</v>
      </c>
      <c r="F156" s="9" t="str">
        <f t="shared" si="2"/>
        <v xml:space="preserve">3392  </v>
      </c>
      <c r="G156" s="3" t="s">
        <v>212</v>
      </c>
      <c r="H156" s="69">
        <v>8744.2000000000007</v>
      </c>
    </row>
    <row r="157" spans="1:8">
      <c r="A157" s="33"/>
      <c r="B157" s="33"/>
      <c r="C157" s="82"/>
      <c r="D157" s="33"/>
      <c r="E157" s="175" t="s">
        <v>561</v>
      </c>
      <c r="F157" s="9" t="str">
        <f t="shared" si="2"/>
        <v xml:space="preserve">3751  </v>
      </c>
      <c r="G157" s="3" t="s">
        <v>40</v>
      </c>
      <c r="H157" s="69">
        <v>26972</v>
      </c>
    </row>
    <row r="158" spans="1:8">
      <c r="A158" s="33"/>
      <c r="B158" s="33"/>
      <c r="C158" s="82"/>
      <c r="D158" s="33"/>
      <c r="E158" s="175" t="s">
        <v>561</v>
      </c>
      <c r="F158" s="9" t="str">
        <f t="shared" si="2"/>
        <v xml:space="preserve">3791  </v>
      </c>
      <c r="G158" s="3" t="s">
        <v>92</v>
      </c>
      <c r="H158" s="69">
        <v>7794</v>
      </c>
    </row>
    <row r="159" spans="1:8">
      <c r="A159" s="33"/>
      <c r="B159" s="33"/>
      <c r="C159" s="82"/>
      <c r="D159" s="33"/>
      <c r="E159" s="175" t="s">
        <v>561</v>
      </c>
      <c r="F159" s="9" t="str">
        <f t="shared" si="2"/>
        <v xml:space="preserve">3991  </v>
      </c>
      <c r="G159" s="3" t="s">
        <v>278</v>
      </c>
      <c r="H159" s="69">
        <v>1292984.58</v>
      </c>
    </row>
    <row r="160" spans="1:8">
      <c r="A160" s="115"/>
      <c r="B160" s="116" t="str">
        <f>MID($G160,1,12)</f>
        <v xml:space="preserve">31111-0301  </v>
      </c>
      <c r="C160" s="115"/>
      <c r="D160" s="115"/>
      <c r="E160" s="172"/>
      <c r="F160" s="116"/>
      <c r="G160" s="117" t="s">
        <v>0</v>
      </c>
      <c r="H160" s="118">
        <v>6983949.3399999999</v>
      </c>
    </row>
    <row r="161" spans="1:8">
      <c r="A161" s="119"/>
      <c r="B161" s="119"/>
      <c r="C161" s="120" t="str">
        <f>MID($G161,1,7)</f>
        <v xml:space="preserve">E0015  </v>
      </c>
      <c r="D161" s="119"/>
      <c r="E161" s="173"/>
      <c r="F161" s="120"/>
      <c r="G161" s="124" t="s">
        <v>1</v>
      </c>
      <c r="H161" s="125">
        <v>4860921.51</v>
      </c>
    </row>
    <row r="162" spans="1:8">
      <c r="A162" s="119"/>
      <c r="B162" s="119"/>
      <c r="C162" s="119"/>
      <c r="D162" s="123" t="str">
        <f>MID($G162,1,7)</f>
        <v xml:space="preserve">1.7.2  </v>
      </c>
      <c r="E162" s="173"/>
      <c r="F162" s="120"/>
      <c r="G162" s="121" t="s">
        <v>146</v>
      </c>
      <c r="H162" s="122">
        <v>69000</v>
      </c>
    </row>
    <row r="163" spans="1:8">
      <c r="A163" s="33"/>
      <c r="B163" s="33"/>
      <c r="C163" s="82"/>
      <c r="D163" s="33"/>
      <c r="E163" s="170" t="s">
        <v>540</v>
      </c>
      <c r="F163" s="9" t="str">
        <f t="shared" si="2"/>
        <v xml:space="preserve">4457  </v>
      </c>
      <c r="G163" s="3" t="s">
        <v>277</v>
      </c>
      <c r="H163" s="69">
        <v>69000</v>
      </c>
    </row>
    <row r="164" spans="1:8">
      <c r="A164" s="119"/>
      <c r="B164" s="119"/>
      <c r="C164" s="119"/>
      <c r="D164" s="123" t="str">
        <f>MID($G164,1,7)</f>
        <v xml:space="preserve">2.2.2  </v>
      </c>
      <c r="E164" s="173"/>
      <c r="F164" s="120"/>
      <c r="G164" s="121" t="s">
        <v>276</v>
      </c>
      <c r="H164" s="122">
        <v>39300</v>
      </c>
    </row>
    <row r="165" spans="1:8">
      <c r="A165" s="33"/>
      <c r="B165" s="33"/>
      <c r="C165" s="82"/>
      <c r="D165" s="33"/>
      <c r="E165" s="170" t="s">
        <v>540</v>
      </c>
      <c r="F165" s="9" t="str">
        <f t="shared" si="2"/>
        <v xml:space="preserve">4459  </v>
      </c>
      <c r="G165" s="3" t="s">
        <v>275</v>
      </c>
      <c r="H165" s="69">
        <v>39300</v>
      </c>
    </row>
    <row r="166" spans="1:8">
      <c r="A166" s="119"/>
      <c r="B166" s="119"/>
      <c r="C166" s="119"/>
      <c r="D166" s="123" t="str">
        <f>MID($G166,1,7)</f>
        <v xml:space="preserve">2.3.3  </v>
      </c>
      <c r="E166" s="173"/>
      <c r="F166" s="120"/>
      <c r="G166" s="121" t="s">
        <v>274</v>
      </c>
      <c r="H166" s="122">
        <v>92039.99</v>
      </c>
    </row>
    <row r="167" spans="1:8">
      <c r="A167" s="33"/>
      <c r="B167" s="33"/>
      <c r="C167" s="82"/>
      <c r="D167" s="33"/>
      <c r="E167" s="170" t="s">
        <v>540</v>
      </c>
      <c r="F167" s="9" t="str">
        <f t="shared" si="2"/>
        <v xml:space="preserve">4452  </v>
      </c>
      <c r="G167" s="3" t="s">
        <v>273</v>
      </c>
      <c r="H167" s="69">
        <v>92039.99</v>
      </c>
    </row>
    <row r="168" spans="1:8">
      <c r="A168" s="119"/>
      <c r="B168" s="119"/>
      <c r="C168" s="119"/>
      <c r="D168" s="123" t="str">
        <f>MID($G168,1,7)</f>
        <v xml:space="preserve">2.6.1  </v>
      </c>
      <c r="E168" s="173"/>
      <c r="F168" s="120"/>
      <c r="G168" s="121" t="s">
        <v>272</v>
      </c>
      <c r="H168" s="122">
        <v>600000</v>
      </c>
    </row>
    <row r="169" spans="1:8">
      <c r="A169" s="33"/>
      <c r="B169" s="33"/>
      <c r="C169" s="82"/>
      <c r="D169" s="33"/>
      <c r="E169" s="170" t="s">
        <v>540</v>
      </c>
      <c r="F169" s="9" t="str">
        <f t="shared" si="2"/>
        <v xml:space="preserve">4419  </v>
      </c>
      <c r="G169" s="3" t="s">
        <v>271</v>
      </c>
      <c r="H169" s="69">
        <v>600000</v>
      </c>
    </row>
    <row r="170" spans="1:8">
      <c r="A170" s="119"/>
      <c r="B170" s="119"/>
      <c r="C170" s="119"/>
      <c r="D170" s="123" t="str">
        <f>MID($G170,1,7)</f>
        <v xml:space="preserve">2.6.3  </v>
      </c>
      <c r="E170" s="173"/>
      <c r="F170" s="120"/>
      <c r="G170" s="121" t="s">
        <v>270</v>
      </c>
      <c r="H170" s="122">
        <v>600000</v>
      </c>
    </row>
    <row r="171" spans="1:8">
      <c r="A171" s="33"/>
      <c r="B171" s="33"/>
      <c r="C171" s="82"/>
      <c r="D171" s="33"/>
      <c r="E171" s="170" t="s">
        <v>540</v>
      </c>
      <c r="F171" s="9" t="str">
        <f t="shared" si="2"/>
        <v xml:space="preserve">4418  </v>
      </c>
      <c r="G171" s="3" t="s">
        <v>269</v>
      </c>
      <c r="H171" s="69">
        <v>600000</v>
      </c>
    </row>
    <row r="172" spans="1:8">
      <c r="A172" s="119"/>
      <c r="B172" s="119"/>
      <c r="C172" s="119"/>
      <c r="D172" s="123" t="str">
        <f>MID($G172,1,7)</f>
        <v xml:space="preserve">2.6.8  </v>
      </c>
      <c r="E172" s="173"/>
      <c r="F172" s="120"/>
      <c r="G172" s="121" t="s">
        <v>2</v>
      </c>
      <c r="H172" s="122">
        <v>3276981.52</v>
      </c>
    </row>
    <row r="173" spans="1:8">
      <c r="A173" s="33"/>
      <c r="B173" s="33"/>
      <c r="C173" s="82"/>
      <c r="D173" s="33"/>
      <c r="E173" s="170" t="s">
        <v>540</v>
      </c>
      <c r="F173" s="9" t="str">
        <f t="shared" si="2"/>
        <v xml:space="preserve">4415  </v>
      </c>
      <c r="G173" s="3" t="s">
        <v>3</v>
      </c>
      <c r="H173" s="69">
        <v>3121596.69</v>
      </c>
    </row>
    <row r="174" spans="1:8">
      <c r="A174" s="33"/>
      <c r="B174" s="33"/>
      <c r="C174" s="82"/>
      <c r="D174" s="33"/>
      <c r="E174" s="170" t="s">
        <v>540</v>
      </c>
      <c r="F174" s="9" t="str">
        <f t="shared" si="2"/>
        <v xml:space="preserve">4417  </v>
      </c>
      <c r="G174" s="3" t="s">
        <v>268</v>
      </c>
      <c r="H174" s="69">
        <v>155384.82999999999</v>
      </c>
    </row>
    <row r="175" spans="1:8">
      <c r="A175" s="119"/>
      <c r="B175" s="119"/>
      <c r="C175" s="119"/>
      <c r="D175" s="123" t="str">
        <f>MID($G175,1,7)</f>
        <v xml:space="preserve">2.6.9  </v>
      </c>
      <c r="E175" s="173"/>
      <c r="F175" s="120"/>
      <c r="G175" s="121" t="s">
        <v>267</v>
      </c>
      <c r="H175" s="122">
        <v>183600</v>
      </c>
    </row>
    <row r="176" spans="1:8">
      <c r="A176" s="33"/>
      <c r="B176" s="33"/>
      <c r="C176" s="82"/>
      <c r="D176" s="33"/>
      <c r="E176" s="170" t="s">
        <v>540</v>
      </c>
      <c r="F176" s="9" t="str">
        <f t="shared" si="2"/>
        <v xml:space="preserve">4453  </v>
      </c>
      <c r="G176" s="3" t="s">
        <v>266</v>
      </c>
      <c r="H176" s="69">
        <v>50000</v>
      </c>
    </row>
    <row r="177" spans="1:8">
      <c r="A177" s="33"/>
      <c r="B177" s="33"/>
      <c r="C177" s="82"/>
      <c r="D177" s="33"/>
      <c r="E177" s="170" t="s">
        <v>540</v>
      </c>
      <c r="F177" s="9" t="str">
        <f t="shared" si="2"/>
        <v xml:space="preserve">4455  </v>
      </c>
      <c r="G177" s="3" t="s">
        <v>265</v>
      </c>
      <c r="H177" s="69">
        <v>78600</v>
      </c>
    </row>
    <row r="178" spans="1:8">
      <c r="A178" s="33"/>
      <c r="B178" s="33"/>
      <c r="C178" s="82"/>
      <c r="D178" s="33"/>
      <c r="E178" s="170" t="s">
        <v>540</v>
      </c>
      <c r="F178" s="9" t="str">
        <f t="shared" si="2"/>
        <v xml:space="preserve">4456  </v>
      </c>
      <c r="G178" s="3" t="s">
        <v>264</v>
      </c>
      <c r="H178" s="69">
        <v>55000</v>
      </c>
    </row>
    <row r="179" spans="1:8">
      <c r="A179" s="119"/>
      <c r="B179" s="119"/>
      <c r="C179" s="120" t="str">
        <f>MID($G179,1,7)</f>
        <v xml:space="preserve">E0016  </v>
      </c>
      <c r="D179" s="119"/>
      <c r="E179" s="173"/>
      <c r="F179" s="120"/>
      <c r="G179" s="124" t="s">
        <v>263</v>
      </c>
      <c r="H179" s="125">
        <v>2123027.83</v>
      </c>
    </row>
    <row r="180" spans="1:8">
      <c r="A180" s="119"/>
      <c r="B180" s="119"/>
      <c r="C180" s="119"/>
      <c r="D180" s="123" t="str">
        <f>MID($G180,1,7)</f>
        <v xml:space="preserve">1.3.1  </v>
      </c>
      <c r="E180" s="173"/>
      <c r="F180" s="120"/>
      <c r="G180" s="124" t="s">
        <v>262</v>
      </c>
      <c r="H180" s="125">
        <v>2123027.83</v>
      </c>
    </row>
    <row r="181" spans="1:8">
      <c r="A181" s="33"/>
      <c r="B181" s="33"/>
      <c r="C181" s="82"/>
      <c r="D181" s="33"/>
      <c r="E181" s="174" t="s">
        <v>583</v>
      </c>
      <c r="F181" s="9" t="str">
        <f t="shared" si="2"/>
        <v xml:space="preserve">1131  </v>
      </c>
      <c r="G181" s="3" t="s">
        <v>36</v>
      </c>
      <c r="H181" s="69">
        <v>1043988</v>
      </c>
    </row>
    <row r="182" spans="1:8">
      <c r="A182" s="33"/>
      <c r="B182" s="33"/>
      <c r="C182" s="82"/>
      <c r="D182" s="33"/>
      <c r="E182" s="174" t="s">
        <v>583</v>
      </c>
      <c r="F182" s="9" t="str">
        <f t="shared" si="2"/>
        <v xml:space="preserve">1321  </v>
      </c>
      <c r="G182" s="3" t="s">
        <v>35</v>
      </c>
      <c r="H182" s="69">
        <v>15758.88</v>
      </c>
    </row>
    <row r="183" spans="1:8">
      <c r="A183" s="33"/>
      <c r="B183" s="33"/>
      <c r="C183" s="82"/>
      <c r="D183" s="33"/>
      <c r="E183" s="174" t="s">
        <v>583</v>
      </c>
      <c r="F183" s="9" t="str">
        <f t="shared" si="2"/>
        <v xml:space="preserve">1323  </v>
      </c>
      <c r="G183" s="3" t="s">
        <v>34</v>
      </c>
      <c r="H183" s="69">
        <v>152625.16</v>
      </c>
    </row>
    <row r="184" spans="1:8">
      <c r="A184" s="33"/>
      <c r="B184" s="33"/>
      <c r="C184" s="82"/>
      <c r="D184" s="33"/>
      <c r="E184" s="174" t="s">
        <v>583</v>
      </c>
      <c r="F184" s="9" t="str">
        <f t="shared" si="2"/>
        <v xml:space="preserve">1593  </v>
      </c>
      <c r="G184" s="3" t="s">
        <v>33</v>
      </c>
      <c r="H184" s="69">
        <v>72930</v>
      </c>
    </row>
    <row r="185" spans="1:8">
      <c r="A185" s="33"/>
      <c r="B185" s="33"/>
      <c r="C185" s="82"/>
      <c r="D185" s="33"/>
      <c r="E185" s="174" t="s">
        <v>583</v>
      </c>
      <c r="F185" s="9" t="str">
        <f t="shared" si="2"/>
        <v xml:space="preserve">1594  </v>
      </c>
      <c r="G185" s="3" t="s">
        <v>32</v>
      </c>
      <c r="H185" s="69">
        <v>28050</v>
      </c>
    </row>
    <row r="186" spans="1:8">
      <c r="A186" s="33"/>
      <c r="B186" s="33"/>
      <c r="C186" s="82"/>
      <c r="D186" s="33"/>
      <c r="E186" s="174" t="s">
        <v>583</v>
      </c>
      <c r="F186" s="9" t="str">
        <f t="shared" si="2"/>
        <v xml:space="preserve">1713  </v>
      </c>
      <c r="G186" s="3" t="s">
        <v>31</v>
      </c>
      <c r="H186" s="69">
        <v>25542</v>
      </c>
    </row>
    <row r="187" spans="1:8">
      <c r="A187" s="33"/>
      <c r="B187" s="33"/>
      <c r="C187" s="82"/>
      <c r="D187" s="33"/>
      <c r="E187" s="174" t="s">
        <v>583</v>
      </c>
      <c r="F187" s="9" t="str">
        <f t="shared" si="2"/>
        <v xml:space="preserve">1714  </v>
      </c>
      <c r="G187" s="3" t="s">
        <v>30</v>
      </c>
      <c r="H187" s="69">
        <v>25542</v>
      </c>
    </row>
    <row r="188" spans="1:8">
      <c r="A188" s="33"/>
      <c r="B188" s="33"/>
      <c r="C188" s="82"/>
      <c r="D188" s="33"/>
      <c r="E188" s="175" t="s">
        <v>561</v>
      </c>
      <c r="F188" s="9" t="str">
        <f t="shared" si="2"/>
        <v xml:space="preserve">2111  </v>
      </c>
      <c r="G188" s="3" t="s">
        <v>29</v>
      </c>
      <c r="H188" s="69">
        <v>42353.279999999999</v>
      </c>
    </row>
    <row r="189" spans="1:8">
      <c r="A189" s="33"/>
      <c r="B189" s="33"/>
      <c r="C189" s="82"/>
      <c r="D189" s="33"/>
      <c r="E189" s="175" t="s">
        <v>561</v>
      </c>
      <c r="F189" s="9" t="str">
        <f t="shared" si="2"/>
        <v xml:space="preserve">2141  </v>
      </c>
      <c r="G189" s="3" t="s">
        <v>28</v>
      </c>
      <c r="H189" s="69">
        <v>49171.49</v>
      </c>
    </row>
    <row r="190" spans="1:8">
      <c r="A190" s="33"/>
      <c r="B190" s="33"/>
      <c r="C190" s="82"/>
      <c r="D190" s="33"/>
      <c r="E190" s="175" t="s">
        <v>561</v>
      </c>
      <c r="F190" s="9" t="str">
        <f t="shared" si="2"/>
        <v xml:space="preserve">2212  </v>
      </c>
      <c r="G190" s="3" t="s">
        <v>50</v>
      </c>
      <c r="H190" s="69">
        <v>3432.03</v>
      </c>
    </row>
    <row r="191" spans="1:8">
      <c r="A191" s="33"/>
      <c r="B191" s="33"/>
      <c r="C191" s="82"/>
      <c r="D191" s="33"/>
      <c r="E191" s="175" t="s">
        <v>561</v>
      </c>
      <c r="F191" s="9" t="str">
        <f t="shared" si="2"/>
        <v xml:space="preserve">2214  </v>
      </c>
      <c r="G191" s="3" t="s">
        <v>26</v>
      </c>
      <c r="H191" s="69">
        <v>31175.8</v>
      </c>
    </row>
    <row r="192" spans="1:8">
      <c r="A192" s="33"/>
      <c r="B192" s="33"/>
      <c r="C192" s="82"/>
      <c r="D192" s="33"/>
      <c r="E192" s="175" t="s">
        <v>561</v>
      </c>
      <c r="F192" s="9" t="str">
        <f t="shared" si="2"/>
        <v xml:space="preserve">2231  </v>
      </c>
      <c r="G192" s="3" t="s">
        <v>112</v>
      </c>
      <c r="H192" s="69">
        <v>704</v>
      </c>
    </row>
    <row r="193" spans="1:8">
      <c r="A193" s="33"/>
      <c r="B193" s="33"/>
      <c r="C193" s="82"/>
      <c r="D193" s="33"/>
      <c r="E193" s="175" t="s">
        <v>561</v>
      </c>
      <c r="F193" s="9" t="str">
        <f t="shared" si="2"/>
        <v xml:space="preserve">2991  </v>
      </c>
      <c r="G193" s="3" t="s">
        <v>25</v>
      </c>
      <c r="H193" s="69">
        <v>320.93</v>
      </c>
    </row>
    <row r="194" spans="1:8">
      <c r="A194" s="33"/>
      <c r="B194" s="33"/>
      <c r="C194" s="82"/>
      <c r="D194" s="33"/>
      <c r="E194" s="175" t="s">
        <v>561</v>
      </c>
      <c r="F194" s="9" t="str">
        <f t="shared" si="2"/>
        <v xml:space="preserve">3291  </v>
      </c>
      <c r="G194" s="3" t="s">
        <v>151</v>
      </c>
      <c r="H194" s="69">
        <v>32519.87</v>
      </c>
    </row>
    <row r="195" spans="1:8">
      <c r="A195" s="33"/>
      <c r="B195" s="33"/>
      <c r="C195" s="82"/>
      <c r="D195" s="33"/>
      <c r="E195" s="175" t="s">
        <v>561</v>
      </c>
      <c r="F195" s="9" t="str">
        <f t="shared" si="2"/>
        <v xml:space="preserve">3611  </v>
      </c>
      <c r="G195" s="3" t="s">
        <v>136</v>
      </c>
      <c r="H195" s="69">
        <v>11600</v>
      </c>
    </row>
    <row r="196" spans="1:8">
      <c r="A196" s="33"/>
      <c r="B196" s="33"/>
      <c r="C196" s="82"/>
      <c r="D196" s="33"/>
      <c r="E196" s="175" t="s">
        <v>561</v>
      </c>
      <c r="F196" s="9" t="str">
        <f t="shared" si="2"/>
        <v xml:space="preserve">3832  </v>
      </c>
      <c r="G196" s="3" t="s">
        <v>125</v>
      </c>
      <c r="H196" s="69">
        <v>586289.39</v>
      </c>
    </row>
    <row r="197" spans="1:8">
      <c r="A197" s="33"/>
      <c r="B197" s="33"/>
      <c r="C197" s="82"/>
      <c r="D197" s="33"/>
      <c r="E197" s="170" t="s">
        <v>536</v>
      </c>
      <c r="F197" s="9" t="str">
        <f t="shared" si="2"/>
        <v xml:space="preserve">5661  </v>
      </c>
      <c r="G197" s="3" t="s">
        <v>261</v>
      </c>
      <c r="H197" s="69">
        <v>1025</v>
      </c>
    </row>
    <row r="198" spans="1:8">
      <c r="A198" s="115"/>
      <c r="B198" s="116" t="str">
        <f>MID($G198,1,12)</f>
        <v xml:space="preserve">31111-0303  </v>
      </c>
      <c r="C198" s="115"/>
      <c r="D198" s="115"/>
      <c r="E198" s="172"/>
      <c r="F198" s="116"/>
      <c r="G198" s="117" t="s">
        <v>260</v>
      </c>
      <c r="H198" s="118">
        <v>2257174.98</v>
      </c>
    </row>
    <row r="199" spans="1:8">
      <c r="A199" s="119"/>
      <c r="B199" s="119"/>
      <c r="C199" s="120" t="str">
        <f>MID($G199,1,7)</f>
        <v xml:space="preserve">E0018  </v>
      </c>
      <c r="D199" s="119"/>
      <c r="E199" s="173"/>
      <c r="F199" s="120"/>
      <c r="G199" s="121" t="s">
        <v>259</v>
      </c>
      <c r="H199" s="122">
        <v>2257174.98</v>
      </c>
    </row>
    <row r="200" spans="1:8">
      <c r="A200" s="119"/>
      <c r="B200" s="119"/>
      <c r="C200" s="119"/>
      <c r="D200" s="123" t="str">
        <f>MID($G200,1,7)</f>
        <v xml:space="preserve">1.8.3  </v>
      </c>
      <c r="E200" s="173"/>
      <c r="F200" s="120"/>
      <c r="G200" s="121" t="s">
        <v>258</v>
      </c>
      <c r="H200" s="122">
        <v>2257174.98</v>
      </c>
    </row>
    <row r="201" spans="1:8">
      <c r="A201" s="33"/>
      <c r="B201" s="33"/>
      <c r="C201" s="82"/>
      <c r="D201" s="33"/>
      <c r="E201" s="174" t="s">
        <v>583</v>
      </c>
      <c r="F201" s="9" t="str">
        <f t="shared" si="2"/>
        <v xml:space="preserve">1131  </v>
      </c>
      <c r="G201" s="3" t="s">
        <v>36</v>
      </c>
      <c r="H201" s="69">
        <v>432736.1</v>
      </c>
    </row>
    <row r="202" spans="1:8">
      <c r="A202" s="33"/>
      <c r="B202" s="33"/>
      <c r="C202" s="82"/>
      <c r="D202" s="33"/>
      <c r="E202" s="174" t="s">
        <v>583</v>
      </c>
      <c r="F202" s="9" t="str">
        <f t="shared" si="2"/>
        <v xml:space="preserve">1321  </v>
      </c>
      <c r="G202" s="3" t="s">
        <v>35</v>
      </c>
      <c r="H202" s="69">
        <v>7310.02</v>
      </c>
    </row>
    <row r="203" spans="1:8">
      <c r="A203" s="33"/>
      <c r="B203" s="33"/>
      <c r="C203" s="82"/>
      <c r="D203" s="33"/>
      <c r="E203" s="174" t="s">
        <v>583</v>
      </c>
      <c r="F203" s="9" t="str">
        <f t="shared" si="2"/>
        <v xml:space="preserve">1323  </v>
      </c>
      <c r="G203" s="3" t="s">
        <v>34</v>
      </c>
      <c r="H203" s="69">
        <v>55307.85</v>
      </c>
    </row>
    <row r="204" spans="1:8">
      <c r="A204" s="33"/>
      <c r="B204" s="33"/>
      <c r="C204" s="82"/>
      <c r="D204" s="33"/>
      <c r="E204" s="174" t="s">
        <v>583</v>
      </c>
      <c r="F204" s="9" t="str">
        <f t="shared" si="2"/>
        <v xml:space="preserve">1593  </v>
      </c>
      <c r="G204" s="3" t="s">
        <v>33</v>
      </c>
      <c r="H204" s="69">
        <v>37440</v>
      </c>
    </row>
    <row r="205" spans="1:8">
      <c r="A205" s="33"/>
      <c r="B205" s="33"/>
      <c r="C205" s="82"/>
      <c r="D205" s="33"/>
      <c r="E205" s="174" t="s">
        <v>583</v>
      </c>
      <c r="F205" s="9" t="str">
        <f t="shared" ref="F205:F268" si="3">MID($G205,1,6)</f>
        <v xml:space="preserve">1594  </v>
      </c>
      <c r="G205" s="3" t="s">
        <v>32</v>
      </c>
      <c r="H205" s="69">
        <v>14400</v>
      </c>
    </row>
    <row r="206" spans="1:8">
      <c r="A206" s="33"/>
      <c r="B206" s="33"/>
      <c r="C206" s="82"/>
      <c r="D206" s="33"/>
      <c r="E206" s="174" t="s">
        <v>583</v>
      </c>
      <c r="F206" s="9" t="str">
        <f t="shared" si="3"/>
        <v xml:space="preserve">1713  </v>
      </c>
      <c r="G206" s="3" t="s">
        <v>31</v>
      </c>
      <c r="H206" s="69">
        <v>7392.2</v>
      </c>
    </row>
    <row r="207" spans="1:8">
      <c r="A207" s="33"/>
      <c r="B207" s="33"/>
      <c r="C207" s="82"/>
      <c r="D207" s="33"/>
      <c r="E207" s="174" t="s">
        <v>583</v>
      </c>
      <c r="F207" s="9" t="str">
        <f t="shared" si="3"/>
        <v xml:space="preserve">1714  </v>
      </c>
      <c r="G207" s="3" t="s">
        <v>30</v>
      </c>
      <c r="H207" s="69">
        <v>7392.2</v>
      </c>
    </row>
    <row r="208" spans="1:8">
      <c r="A208" s="33"/>
      <c r="B208" s="33"/>
      <c r="C208" s="82"/>
      <c r="D208" s="33"/>
      <c r="E208" s="175" t="s">
        <v>561</v>
      </c>
      <c r="F208" s="9" t="str">
        <f t="shared" si="3"/>
        <v xml:space="preserve">2111  </v>
      </c>
      <c r="G208" s="3" t="s">
        <v>29</v>
      </c>
      <c r="H208" s="69">
        <v>7808.5</v>
      </c>
    </row>
    <row r="209" spans="1:8">
      <c r="A209" s="33"/>
      <c r="B209" s="33"/>
      <c r="C209" s="82"/>
      <c r="D209" s="33"/>
      <c r="E209" s="175" t="s">
        <v>561</v>
      </c>
      <c r="F209" s="9" t="str">
        <f t="shared" si="3"/>
        <v xml:space="preserve">2141  </v>
      </c>
      <c r="G209" s="3" t="s">
        <v>28</v>
      </c>
      <c r="H209" s="69">
        <v>22211.22</v>
      </c>
    </row>
    <row r="210" spans="1:8">
      <c r="A210" s="33"/>
      <c r="B210" s="33"/>
      <c r="C210" s="82"/>
      <c r="D210" s="33"/>
      <c r="E210" s="175" t="s">
        <v>561</v>
      </c>
      <c r="F210" s="9" t="str">
        <f t="shared" si="3"/>
        <v xml:space="preserve">2151  </v>
      </c>
      <c r="G210" s="3" t="s">
        <v>43</v>
      </c>
      <c r="H210" s="69">
        <v>20058.509999999998</v>
      </c>
    </row>
    <row r="211" spans="1:8">
      <c r="A211" s="33"/>
      <c r="B211" s="33"/>
      <c r="C211" s="82"/>
      <c r="D211" s="33"/>
      <c r="E211" s="175" t="s">
        <v>561</v>
      </c>
      <c r="F211" s="9" t="str">
        <f t="shared" si="3"/>
        <v xml:space="preserve">2212  </v>
      </c>
      <c r="G211" s="3" t="s">
        <v>50</v>
      </c>
      <c r="H211" s="69">
        <v>295.99</v>
      </c>
    </row>
    <row r="212" spans="1:8">
      <c r="A212" s="33"/>
      <c r="B212" s="33"/>
      <c r="C212" s="82"/>
      <c r="D212" s="33"/>
      <c r="E212" s="175" t="s">
        <v>561</v>
      </c>
      <c r="F212" s="9" t="str">
        <f t="shared" si="3"/>
        <v xml:space="preserve">2214  </v>
      </c>
      <c r="G212" s="3" t="s">
        <v>26</v>
      </c>
      <c r="H212" s="69">
        <v>7334.68</v>
      </c>
    </row>
    <row r="213" spans="1:8">
      <c r="A213" s="33"/>
      <c r="B213" s="33"/>
      <c r="C213" s="82"/>
      <c r="D213" s="33"/>
      <c r="E213" s="175" t="s">
        <v>561</v>
      </c>
      <c r="F213" s="9" t="str">
        <f t="shared" si="3"/>
        <v xml:space="preserve">3361  </v>
      </c>
      <c r="G213" s="3" t="s">
        <v>41</v>
      </c>
      <c r="H213" s="69">
        <v>70000</v>
      </c>
    </row>
    <row r="214" spans="1:8">
      <c r="A214" s="33"/>
      <c r="B214" s="33"/>
      <c r="C214" s="82"/>
      <c r="D214" s="33"/>
      <c r="E214" s="175" t="s">
        <v>561</v>
      </c>
      <c r="F214" s="9" t="str">
        <f t="shared" si="3"/>
        <v xml:space="preserve">3611  </v>
      </c>
      <c r="G214" s="3" t="s">
        <v>136</v>
      </c>
      <c r="H214" s="69">
        <v>12760</v>
      </c>
    </row>
    <row r="215" spans="1:8">
      <c r="A215" s="33"/>
      <c r="B215" s="33"/>
      <c r="C215" s="82"/>
      <c r="D215" s="33"/>
      <c r="E215" s="175" t="s">
        <v>561</v>
      </c>
      <c r="F215" s="9" t="str">
        <f t="shared" si="3"/>
        <v xml:space="preserve">3614  </v>
      </c>
      <c r="G215" s="3" t="s">
        <v>257</v>
      </c>
      <c r="H215" s="69">
        <v>1554727.71</v>
      </c>
    </row>
    <row r="216" spans="1:8">
      <c r="A216" s="115"/>
      <c r="B216" s="116" t="str">
        <f>MID($G216,1,12)</f>
        <v xml:space="preserve">31111-0401  </v>
      </c>
      <c r="C216" s="115"/>
      <c r="D216" s="115"/>
      <c r="E216" s="172"/>
      <c r="F216" s="116"/>
      <c r="G216" s="117" t="s">
        <v>256</v>
      </c>
      <c r="H216" s="118">
        <v>997597.84</v>
      </c>
    </row>
    <row r="217" spans="1:8">
      <c r="A217" s="119"/>
      <c r="B217" s="119"/>
      <c r="C217" s="120" t="str">
        <f>MID($G217,1,7)</f>
        <v xml:space="preserve">E0019  </v>
      </c>
      <c r="D217" s="119"/>
      <c r="E217" s="173"/>
      <c r="F217" s="120"/>
      <c r="G217" s="121" t="s">
        <v>255</v>
      </c>
      <c r="H217" s="122">
        <v>997597.84</v>
      </c>
    </row>
    <row r="218" spans="1:8">
      <c r="A218" s="119"/>
      <c r="B218" s="119"/>
      <c r="C218" s="119"/>
      <c r="D218" s="123" t="str">
        <f>MID($G218,1,7)</f>
        <v xml:space="preserve">1.3.2  </v>
      </c>
      <c r="E218" s="173"/>
      <c r="F218" s="120"/>
      <c r="G218" s="121" t="s">
        <v>254</v>
      </c>
      <c r="H218" s="122">
        <v>997597.84</v>
      </c>
    </row>
    <row r="219" spans="1:8">
      <c r="A219" s="33"/>
      <c r="B219" s="33"/>
      <c r="C219" s="82"/>
      <c r="D219" s="33"/>
      <c r="E219" s="174" t="s">
        <v>583</v>
      </c>
      <c r="F219" s="9" t="str">
        <f t="shared" si="3"/>
        <v xml:space="preserve">1131  </v>
      </c>
      <c r="G219" s="3" t="s">
        <v>36</v>
      </c>
      <c r="H219" s="69">
        <v>777656</v>
      </c>
    </row>
    <row r="220" spans="1:8">
      <c r="A220" s="33"/>
      <c r="B220" s="33"/>
      <c r="C220" s="82"/>
      <c r="D220" s="33"/>
      <c r="E220" s="174" t="s">
        <v>583</v>
      </c>
      <c r="F220" s="9" t="str">
        <f t="shared" si="3"/>
        <v xml:space="preserve">1321  </v>
      </c>
      <c r="G220" s="3" t="s">
        <v>35</v>
      </c>
      <c r="H220" s="69">
        <v>12203.04</v>
      </c>
    </row>
    <row r="221" spans="1:8">
      <c r="A221" s="33"/>
      <c r="B221" s="33"/>
      <c r="C221" s="82"/>
      <c r="D221" s="33"/>
      <c r="E221" s="174" t="s">
        <v>583</v>
      </c>
      <c r="F221" s="9" t="str">
        <f t="shared" si="3"/>
        <v xml:space="preserve">1323  </v>
      </c>
      <c r="G221" s="3" t="s">
        <v>34</v>
      </c>
      <c r="H221" s="69">
        <v>76465.88</v>
      </c>
    </row>
    <row r="222" spans="1:8">
      <c r="A222" s="33"/>
      <c r="B222" s="33"/>
      <c r="C222" s="82"/>
      <c r="D222" s="33"/>
      <c r="E222" s="174" t="s">
        <v>583</v>
      </c>
      <c r="F222" s="9" t="str">
        <f t="shared" si="3"/>
        <v xml:space="preserve">1593  </v>
      </c>
      <c r="G222" s="3" t="s">
        <v>33</v>
      </c>
      <c r="H222" s="69">
        <v>37440</v>
      </c>
    </row>
    <row r="223" spans="1:8">
      <c r="A223" s="33"/>
      <c r="B223" s="33"/>
      <c r="C223" s="82"/>
      <c r="D223" s="33"/>
      <c r="E223" s="174" t="s">
        <v>583</v>
      </c>
      <c r="F223" s="9" t="str">
        <f t="shared" si="3"/>
        <v xml:space="preserve">1594  </v>
      </c>
      <c r="G223" s="3" t="s">
        <v>32</v>
      </c>
      <c r="H223" s="69">
        <v>14400</v>
      </c>
    </row>
    <row r="224" spans="1:8">
      <c r="A224" s="33"/>
      <c r="B224" s="33"/>
      <c r="C224" s="82"/>
      <c r="D224" s="33"/>
      <c r="E224" s="175" t="s">
        <v>561</v>
      </c>
      <c r="F224" s="9" t="str">
        <f t="shared" si="3"/>
        <v xml:space="preserve">2111  </v>
      </c>
      <c r="G224" s="3" t="s">
        <v>29</v>
      </c>
      <c r="H224" s="69">
        <v>17770.189999999999</v>
      </c>
    </row>
    <row r="225" spans="1:8">
      <c r="A225" s="33"/>
      <c r="B225" s="33"/>
      <c r="C225" s="82"/>
      <c r="D225" s="33"/>
      <c r="E225" s="175" t="s">
        <v>561</v>
      </c>
      <c r="F225" s="9" t="str">
        <f t="shared" si="3"/>
        <v xml:space="preserve">2141  </v>
      </c>
      <c r="G225" s="3" t="s">
        <v>28</v>
      </c>
      <c r="H225" s="69">
        <v>31782.11</v>
      </c>
    </row>
    <row r="226" spans="1:8">
      <c r="A226" s="33"/>
      <c r="B226" s="33"/>
      <c r="C226" s="82"/>
      <c r="D226" s="33"/>
      <c r="E226" s="175" t="s">
        <v>561</v>
      </c>
      <c r="F226" s="9" t="str">
        <f t="shared" si="3"/>
        <v xml:space="preserve">2151  </v>
      </c>
      <c r="G226" s="3" t="s">
        <v>43</v>
      </c>
      <c r="H226" s="69">
        <v>760</v>
      </c>
    </row>
    <row r="227" spans="1:8">
      <c r="A227" s="33"/>
      <c r="B227" s="33"/>
      <c r="C227" s="82"/>
      <c r="D227" s="33"/>
      <c r="E227" s="175" t="s">
        <v>561</v>
      </c>
      <c r="F227" s="9" t="str">
        <f t="shared" si="3"/>
        <v xml:space="preserve">2212  </v>
      </c>
      <c r="G227" s="3" t="s">
        <v>50</v>
      </c>
      <c r="H227" s="69">
        <v>534.62</v>
      </c>
    </row>
    <row r="228" spans="1:8">
      <c r="A228" s="33"/>
      <c r="B228" s="33"/>
      <c r="C228" s="82"/>
      <c r="D228" s="33"/>
      <c r="E228" s="175" t="s">
        <v>561</v>
      </c>
      <c r="F228" s="9" t="str">
        <f t="shared" si="3"/>
        <v xml:space="preserve">2471  </v>
      </c>
      <c r="G228" s="3" t="s">
        <v>56</v>
      </c>
      <c r="H228" s="69">
        <v>28215</v>
      </c>
    </row>
    <row r="229" spans="1:8">
      <c r="A229" s="33"/>
      <c r="B229" s="33"/>
      <c r="C229" s="82"/>
      <c r="D229" s="33"/>
      <c r="E229" s="175" t="s">
        <v>561</v>
      </c>
      <c r="F229" s="9" t="str">
        <f t="shared" si="3"/>
        <v xml:space="preserve">3181  </v>
      </c>
      <c r="G229" s="3" t="s">
        <v>67</v>
      </c>
      <c r="H229" s="69">
        <v>371</v>
      </c>
    </row>
    <row r="230" spans="1:8">
      <c r="A230" s="115"/>
      <c r="B230" s="116" t="str">
        <f>MID($G230,1,12)</f>
        <v xml:space="preserve">31111-0402  </v>
      </c>
      <c r="C230" s="115"/>
      <c r="D230" s="115"/>
      <c r="E230" s="172"/>
      <c r="F230" s="116"/>
      <c r="G230" s="117" t="s">
        <v>253</v>
      </c>
      <c r="H230" s="118">
        <v>3127895.51</v>
      </c>
    </row>
    <row r="231" spans="1:8">
      <c r="A231" s="119"/>
      <c r="B231" s="119"/>
      <c r="C231" s="120" t="str">
        <f>MID($G231,1,7)</f>
        <v xml:space="preserve">G0020  </v>
      </c>
      <c r="D231" s="119"/>
      <c r="E231" s="173"/>
      <c r="F231" s="120"/>
      <c r="G231" s="121" t="s">
        <v>252</v>
      </c>
      <c r="H231" s="122">
        <v>3127895.51</v>
      </c>
    </row>
    <row r="232" spans="1:8">
      <c r="A232" s="119"/>
      <c r="B232" s="119"/>
      <c r="C232" s="119"/>
      <c r="D232" s="123" t="str">
        <f>MID($G232,1,7)</f>
        <v xml:space="preserve">3.1.1  </v>
      </c>
      <c r="E232" s="173"/>
      <c r="F232" s="120"/>
      <c r="G232" s="121" t="s">
        <v>132</v>
      </c>
      <c r="H232" s="122">
        <v>3127895.51</v>
      </c>
    </row>
    <row r="233" spans="1:8">
      <c r="A233" s="33"/>
      <c r="B233" s="33"/>
      <c r="C233" s="82"/>
      <c r="D233" s="33"/>
      <c r="E233" s="174" t="s">
        <v>583</v>
      </c>
      <c r="F233" s="9" t="str">
        <f t="shared" si="3"/>
        <v xml:space="preserve">1131  </v>
      </c>
      <c r="G233" s="3" t="s">
        <v>36</v>
      </c>
      <c r="H233" s="69">
        <v>2407498.37</v>
      </c>
    </row>
    <row r="234" spans="1:8">
      <c r="A234" s="33"/>
      <c r="B234" s="33"/>
      <c r="C234" s="82"/>
      <c r="D234" s="33"/>
      <c r="E234" s="174" t="s">
        <v>583</v>
      </c>
      <c r="F234" s="9" t="str">
        <f t="shared" si="3"/>
        <v xml:space="preserve">1321  </v>
      </c>
      <c r="G234" s="3" t="s">
        <v>35</v>
      </c>
      <c r="H234" s="69">
        <v>40624.46</v>
      </c>
    </row>
    <row r="235" spans="1:8">
      <c r="A235" s="33"/>
      <c r="B235" s="33"/>
      <c r="C235" s="82"/>
      <c r="D235" s="33"/>
      <c r="E235" s="174" t="s">
        <v>583</v>
      </c>
      <c r="F235" s="9" t="str">
        <f t="shared" si="3"/>
        <v xml:space="preserve">1323  </v>
      </c>
      <c r="G235" s="3" t="s">
        <v>34</v>
      </c>
      <c r="H235" s="69">
        <v>294921.67</v>
      </c>
    </row>
    <row r="236" spans="1:8">
      <c r="A236" s="33"/>
      <c r="B236" s="33"/>
      <c r="C236" s="82"/>
      <c r="D236" s="33"/>
      <c r="E236" s="174" t="s">
        <v>583</v>
      </c>
      <c r="F236" s="9" t="str">
        <f t="shared" si="3"/>
        <v xml:space="preserve">1593  </v>
      </c>
      <c r="G236" s="3" t="s">
        <v>33</v>
      </c>
      <c r="H236" s="69">
        <v>213330</v>
      </c>
    </row>
    <row r="237" spans="1:8">
      <c r="A237" s="33"/>
      <c r="B237" s="33"/>
      <c r="C237" s="82"/>
      <c r="D237" s="33"/>
      <c r="E237" s="174" t="s">
        <v>583</v>
      </c>
      <c r="F237" s="9" t="str">
        <f t="shared" si="3"/>
        <v xml:space="preserve">1594  </v>
      </c>
      <c r="G237" s="3" t="s">
        <v>32</v>
      </c>
      <c r="H237" s="69">
        <v>82050</v>
      </c>
    </row>
    <row r="238" spans="1:8">
      <c r="A238" s="33"/>
      <c r="B238" s="33"/>
      <c r="C238" s="82"/>
      <c r="D238" s="33"/>
      <c r="E238" s="174" t="s">
        <v>583</v>
      </c>
      <c r="F238" s="9" t="str">
        <f t="shared" si="3"/>
        <v xml:space="preserve">1713  </v>
      </c>
      <c r="G238" s="3" t="s">
        <v>31</v>
      </c>
      <c r="H238" s="69">
        <v>26557</v>
      </c>
    </row>
    <row r="239" spans="1:8">
      <c r="A239" s="33"/>
      <c r="B239" s="33"/>
      <c r="C239" s="82"/>
      <c r="D239" s="33"/>
      <c r="E239" s="174" t="s">
        <v>583</v>
      </c>
      <c r="F239" s="9" t="str">
        <f t="shared" si="3"/>
        <v xml:space="preserve">1714  </v>
      </c>
      <c r="G239" s="3" t="s">
        <v>30</v>
      </c>
      <c r="H239" s="69">
        <v>26557</v>
      </c>
    </row>
    <row r="240" spans="1:8">
      <c r="A240" s="33"/>
      <c r="B240" s="33"/>
      <c r="C240" s="82"/>
      <c r="D240" s="33"/>
      <c r="E240" s="175" t="s">
        <v>561</v>
      </c>
      <c r="F240" s="9" t="str">
        <f t="shared" si="3"/>
        <v xml:space="preserve">2111  </v>
      </c>
      <c r="G240" s="3" t="s">
        <v>29</v>
      </c>
      <c r="H240" s="69">
        <v>8434.93</v>
      </c>
    </row>
    <row r="241" spans="1:8">
      <c r="A241" s="33"/>
      <c r="B241" s="33"/>
      <c r="C241" s="82"/>
      <c r="D241" s="33"/>
      <c r="E241" s="175" t="s">
        <v>561</v>
      </c>
      <c r="F241" s="9" t="str">
        <f t="shared" si="3"/>
        <v xml:space="preserve">2141  </v>
      </c>
      <c r="G241" s="3" t="s">
        <v>28</v>
      </c>
      <c r="H241" s="69">
        <v>9406.2900000000009</v>
      </c>
    </row>
    <row r="242" spans="1:8">
      <c r="A242" s="33"/>
      <c r="B242" s="33"/>
      <c r="C242" s="82"/>
      <c r="D242" s="33"/>
      <c r="E242" s="175" t="s">
        <v>561</v>
      </c>
      <c r="F242" s="9" t="str">
        <f t="shared" si="3"/>
        <v xml:space="preserve">2151  </v>
      </c>
      <c r="G242" s="3" t="s">
        <v>43</v>
      </c>
      <c r="H242" s="69">
        <v>4556</v>
      </c>
    </row>
    <row r="243" spans="1:8">
      <c r="A243" s="33"/>
      <c r="B243" s="33"/>
      <c r="C243" s="82"/>
      <c r="D243" s="33"/>
      <c r="E243" s="175" t="s">
        <v>561</v>
      </c>
      <c r="F243" s="9" t="str">
        <f t="shared" si="3"/>
        <v xml:space="preserve">2161  </v>
      </c>
      <c r="G243" s="3" t="s">
        <v>27</v>
      </c>
      <c r="H243" s="69">
        <v>2746.58</v>
      </c>
    </row>
    <row r="244" spans="1:8">
      <c r="A244" s="33"/>
      <c r="B244" s="33"/>
      <c r="C244" s="82"/>
      <c r="D244" s="33"/>
      <c r="E244" s="175" t="s">
        <v>561</v>
      </c>
      <c r="F244" s="9" t="str">
        <f t="shared" si="3"/>
        <v xml:space="preserve">2212  </v>
      </c>
      <c r="G244" s="3" t="s">
        <v>50</v>
      </c>
      <c r="H244" s="69">
        <v>3517.77</v>
      </c>
    </row>
    <row r="245" spans="1:8">
      <c r="A245" s="33"/>
      <c r="B245" s="33"/>
      <c r="C245" s="82"/>
      <c r="D245" s="33"/>
      <c r="E245" s="175" t="s">
        <v>561</v>
      </c>
      <c r="F245" s="9" t="str">
        <f t="shared" si="3"/>
        <v xml:space="preserve">2991  </v>
      </c>
      <c r="G245" s="3" t="s">
        <v>25</v>
      </c>
      <c r="H245" s="69">
        <v>7695.44</v>
      </c>
    </row>
    <row r="246" spans="1:8">
      <c r="A246" s="115"/>
      <c r="B246" s="116" t="str">
        <f>MID($G246,1,12)</f>
        <v xml:space="preserve">31111-0403  </v>
      </c>
      <c r="C246" s="115"/>
      <c r="D246" s="115"/>
      <c r="E246" s="172"/>
      <c r="F246" s="116"/>
      <c r="G246" s="117" t="s">
        <v>251</v>
      </c>
      <c r="H246" s="118">
        <v>1332794.6599999999</v>
      </c>
    </row>
    <row r="247" spans="1:8">
      <c r="A247" s="119"/>
      <c r="B247" s="119"/>
      <c r="C247" s="120" t="str">
        <f>MID($G247,1,7)</f>
        <v xml:space="preserve">E0021  </v>
      </c>
      <c r="D247" s="119"/>
      <c r="E247" s="173"/>
      <c r="F247" s="120"/>
      <c r="G247" s="121" t="s">
        <v>250</v>
      </c>
      <c r="H247" s="122">
        <v>1332794.6599999999</v>
      </c>
    </row>
    <row r="248" spans="1:8">
      <c r="A248" s="119"/>
      <c r="B248" s="119"/>
      <c r="C248" s="119"/>
      <c r="D248" s="123" t="str">
        <f>MID($G248,1,7)</f>
        <v xml:space="preserve">1.3.5  </v>
      </c>
      <c r="E248" s="173"/>
      <c r="F248" s="120"/>
      <c r="G248" s="121" t="s">
        <v>249</v>
      </c>
      <c r="H248" s="122">
        <v>1332794.6599999999</v>
      </c>
    </row>
    <row r="249" spans="1:8">
      <c r="A249" s="33"/>
      <c r="B249" s="33"/>
      <c r="C249" s="82"/>
      <c r="D249" s="33"/>
      <c r="E249" s="174" t="s">
        <v>583</v>
      </c>
      <c r="F249" s="9" t="str">
        <f t="shared" si="3"/>
        <v xml:space="preserve">1131  </v>
      </c>
      <c r="G249" s="3" t="s">
        <v>36</v>
      </c>
      <c r="H249" s="69">
        <v>548344.66</v>
      </c>
    </row>
    <row r="250" spans="1:8">
      <c r="A250" s="33"/>
      <c r="B250" s="33"/>
      <c r="C250" s="82"/>
      <c r="D250" s="33"/>
      <c r="E250" s="174" t="s">
        <v>583</v>
      </c>
      <c r="F250" s="9" t="str">
        <f t="shared" si="3"/>
        <v xml:space="preserve">1321  </v>
      </c>
      <c r="G250" s="3" t="s">
        <v>35</v>
      </c>
      <c r="H250" s="69">
        <v>8841.73</v>
      </c>
    </row>
    <row r="251" spans="1:8">
      <c r="A251" s="33"/>
      <c r="B251" s="33"/>
      <c r="C251" s="82"/>
      <c r="D251" s="33"/>
      <c r="E251" s="174" t="s">
        <v>583</v>
      </c>
      <c r="F251" s="9" t="str">
        <f t="shared" si="3"/>
        <v xml:space="preserve">1323  </v>
      </c>
      <c r="G251" s="3" t="s">
        <v>34</v>
      </c>
      <c r="H251" s="69">
        <v>62612.83</v>
      </c>
    </row>
    <row r="252" spans="1:8">
      <c r="A252" s="33"/>
      <c r="B252" s="33"/>
      <c r="C252" s="82"/>
      <c r="D252" s="33"/>
      <c r="E252" s="174" t="s">
        <v>583</v>
      </c>
      <c r="F252" s="9" t="str">
        <f t="shared" si="3"/>
        <v xml:space="preserve">1593  </v>
      </c>
      <c r="G252" s="3" t="s">
        <v>33</v>
      </c>
      <c r="H252" s="69">
        <v>45630</v>
      </c>
    </row>
    <row r="253" spans="1:8">
      <c r="A253" s="33"/>
      <c r="B253" s="33"/>
      <c r="C253" s="82"/>
      <c r="D253" s="33"/>
      <c r="E253" s="174" t="s">
        <v>583</v>
      </c>
      <c r="F253" s="9" t="str">
        <f t="shared" si="3"/>
        <v xml:space="preserve">1594  </v>
      </c>
      <c r="G253" s="3" t="s">
        <v>32</v>
      </c>
      <c r="H253" s="69">
        <v>17550</v>
      </c>
    </row>
    <row r="254" spans="1:8">
      <c r="A254" s="33"/>
      <c r="B254" s="33"/>
      <c r="C254" s="82"/>
      <c r="D254" s="33"/>
      <c r="E254" s="174" t="s">
        <v>583</v>
      </c>
      <c r="F254" s="9" t="str">
        <f t="shared" si="3"/>
        <v xml:space="preserve">1713  </v>
      </c>
      <c r="G254" s="3" t="s">
        <v>31</v>
      </c>
      <c r="H254" s="69">
        <v>14160.3</v>
      </c>
    </row>
    <row r="255" spans="1:8">
      <c r="A255" s="33"/>
      <c r="B255" s="33"/>
      <c r="C255" s="82"/>
      <c r="D255" s="33"/>
      <c r="E255" s="174" t="s">
        <v>583</v>
      </c>
      <c r="F255" s="9" t="str">
        <f t="shared" si="3"/>
        <v xml:space="preserve">1714  </v>
      </c>
      <c r="G255" s="3" t="s">
        <v>30</v>
      </c>
      <c r="H255" s="69">
        <v>14160.3</v>
      </c>
    </row>
    <row r="256" spans="1:8">
      <c r="A256" s="33"/>
      <c r="B256" s="33"/>
      <c r="C256" s="82"/>
      <c r="D256" s="33"/>
      <c r="E256" s="175" t="s">
        <v>561</v>
      </c>
      <c r="F256" s="9" t="str">
        <f t="shared" si="3"/>
        <v xml:space="preserve">2111  </v>
      </c>
      <c r="G256" s="3" t="s">
        <v>29</v>
      </c>
      <c r="H256" s="69">
        <v>11136.91</v>
      </c>
    </row>
    <row r="257" spans="1:8">
      <c r="A257" s="33"/>
      <c r="B257" s="33"/>
      <c r="C257" s="82"/>
      <c r="D257" s="33"/>
      <c r="E257" s="175" t="s">
        <v>561</v>
      </c>
      <c r="F257" s="9" t="str">
        <f t="shared" si="3"/>
        <v xml:space="preserve">2141  </v>
      </c>
      <c r="G257" s="3" t="s">
        <v>28</v>
      </c>
      <c r="H257" s="69">
        <v>15936.11</v>
      </c>
    </row>
    <row r="258" spans="1:8">
      <c r="A258" s="33"/>
      <c r="B258" s="33"/>
      <c r="C258" s="82"/>
      <c r="D258" s="33"/>
      <c r="E258" s="175" t="s">
        <v>561</v>
      </c>
      <c r="F258" s="9" t="str">
        <f t="shared" si="3"/>
        <v xml:space="preserve">3181  </v>
      </c>
      <c r="G258" s="3" t="s">
        <v>67</v>
      </c>
      <c r="H258" s="69">
        <v>45</v>
      </c>
    </row>
    <row r="259" spans="1:8">
      <c r="A259" s="33"/>
      <c r="B259" s="33"/>
      <c r="C259" s="82"/>
      <c r="D259" s="33"/>
      <c r="E259" s="175" t="s">
        <v>561</v>
      </c>
      <c r="F259" s="9" t="str">
        <f t="shared" si="3"/>
        <v xml:space="preserve">3311  </v>
      </c>
      <c r="G259" s="3" t="s">
        <v>237</v>
      </c>
      <c r="H259" s="69">
        <v>322450.86</v>
      </c>
    </row>
    <row r="260" spans="1:8">
      <c r="A260" s="33"/>
      <c r="B260" s="33"/>
      <c r="C260" s="82"/>
      <c r="D260" s="33"/>
      <c r="E260" s="175" t="s">
        <v>561</v>
      </c>
      <c r="F260" s="9" t="str">
        <f t="shared" si="3"/>
        <v xml:space="preserve">3321  </v>
      </c>
      <c r="G260" s="3" t="s">
        <v>98</v>
      </c>
      <c r="H260" s="69">
        <v>60734.75</v>
      </c>
    </row>
    <row r="261" spans="1:8">
      <c r="A261" s="33"/>
      <c r="B261" s="33"/>
      <c r="C261" s="82"/>
      <c r="D261" s="33"/>
      <c r="E261" s="175" t="s">
        <v>561</v>
      </c>
      <c r="F261" s="9" t="str">
        <f t="shared" si="3"/>
        <v xml:space="preserve">3921  </v>
      </c>
      <c r="G261" s="3" t="s">
        <v>218</v>
      </c>
      <c r="H261" s="69">
        <v>2523</v>
      </c>
    </row>
    <row r="262" spans="1:8">
      <c r="A262" s="33"/>
      <c r="B262" s="33"/>
      <c r="C262" s="82"/>
      <c r="D262" s="33"/>
      <c r="E262" s="175" t="s">
        <v>561</v>
      </c>
      <c r="F262" s="9" t="str">
        <f t="shared" si="3"/>
        <v xml:space="preserve">3941  </v>
      </c>
      <c r="G262" s="3" t="s">
        <v>180</v>
      </c>
      <c r="H262" s="69">
        <v>178519.36</v>
      </c>
    </row>
    <row r="263" spans="1:8">
      <c r="A263" s="33"/>
      <c r="B263" s="33"/>
      <c r="C263" s="82"/>
      <c r="D263" s="33"/>
      <c r="E263" s="175" t="s">
        <v>561</v>
      </c>
      <c r="F263" s="9" t="str">
        <f t="shared" si="3"/>
        <v xml:space="preserve">3951  </v>
      </c>
      <c r="G263" s="3" t="s">
        <v>234</v>
      </c>
      <c r="H263" s="69">
        <v>30148.85</v>
      </c>
    </row>
    <row r="264" spans="1:8">
      <c r="A264" s="115"/>
      <c r="B264" s="116" t="str">
        <f>MID($G264,1,12)</f>
        <v xml:space="preserve">31111-0404  </v>
      </c>
      <c r="C264" s="115"/>
      <c r="D264" s="115"/>
      <c r="E264" s="172"/>
      <c r="F264" s="116"/>
      <c r="G264" s="117" t="s">
        <v>248</v>
      </c>
      <c r="H264" s="118">
        <v>94146.97</v>
      </c>
    </row>
    <row r="265" spans="1:8">
      <c r="A265" s="119"/>
      <c r="B265" s="119"/>
      <c r="C265" s="120" t="str">
        <f>MID($G265,1,7)</f>
        <v xml:space="preserve">E0022  </v>
      </c>
      <c r="D265" s="119"/>
      <c r="E265" s="173"/>
      <c r="F265" s="120"/>
      <c r="G265" s="121" t="s">
        <v>247</v>
      </c>
      <c r="H265" s="122">
        <v>94146.97</v>
      </c>
    </row>
    <row r="266" spans="1:8">
      <c r="A266" s="119"/>
      <c r="B266" s="119"/>
      <c r="C266" s="119"/>
      <c r="D266" s="123" t="str">
        <f>MID($G266,1,7)</f>
        <v xml:space="preserve">1.8.5  </v>
      </c>
      <c r="E266" s="173"/>
      <c r="F266" s="120"/>
      <c r="G266" s="121" t="s">
        <v>70</v>
      </c>
      <c r="H266" s="122">
        <v>94146.97</v>
      </c>
    </row>
    <row r="267" spans="1:8">
      <c r="A267" s="33"/>
      <c r="B267" s="33"/>
      <c r="C267" s="82"/>
      <c r="D267" s="33"/>
      <c r="E267" s="174" t="s">
        <v>583</v>
      </c>
      <c r="F267" s="9" t="str">
        <f t="shared" si="3"/>
        <v xml:space="preserve">1131  </v>
      </c>
      <c r="G267" s="3" t="s">
        <v>36</v>
      </c>
      <c r="H267" s="69">
        <v>50431.6</v>
      </c>
    </row>
    <row r="268" spans="1:8">
      <c r="A268" s="33"/>
      <c r="B268" s="33"/>
      <c r="C268" s="82"/>
      <c r="D268" s="33"/>
      <c r="E268" s="174" t="s">
        <v>583</v>
      </c>
      <c r="F268" s="9" t="str">
        <f t="shared" si="3"/>
        <v xml:space="preserve">1321  </v>
      </c>
      <c r="G268" s="3" t="s">
        <v>35</v>
      </c>
      <c r="H268" s="69">
        <v>1319.62</v>
      </c>
    </row>
    <row r="269" spans="1:8">
      <c r="A269" s="33"/>
      <c r="B269" s="33"/>
      <c r="C269" s="82"/>
      <c r="D269" s="33"/>
      <c r="E269" s="174" t="s">
        <v>583</v>
      </c>
      <c r="F269" s="9" t="str">
        <f t="shared" ref="F269:F332" si="4">MID($G269,1,6)</f>
        <v xml:space="preserve">1323  </v>
      </c>
      <c r="G269" s="3" t="s">
        <v>34</v>
      </c>
      <c r="H269" s="69">
        <v>10996.83</v>
      </c>
    </row>
    <row r="270" spans="1:8">
      <c r="A270" s="33"/>
      <c r="B270" s="33"/>
      <c r="C270" s="82"/>
      <c r="D270" s="33"/>
      <c r="E270" s="174" t="s">
        <v>583</v>
      </c>
      <c r="F270" s="9" t="str">
        <f t="shared" si="4"/>
        <v xml:space="preserve">1593  </v>
      </c>
      <c r="G270" s="3" t="s">
        <v>33</v>
      </c>
      <c r="H270" s="69">
        <v>9360</v>
      </c>
    </row>
    <row r="271" spans="1:8">
      <c r="A271" s="33"/>
      <c r="B271" s="33"/>
      <c r="C271" s="82"/>
      <c r="D271" s="33"/>
      <c r="E271" s="174" t="s">
        <v>583</v>
      </c>
      <c r="F271" s="9" t="str">
        <f t="shared" si="4"/>
        <v xml:space="preserve">1594  </v>
      </c>
      <c r="G271" s="3" t="s">
        <v>32</v>
      </c>
      <c r="H271" s="69">
        <v>3600</v>
      </c>
    </row>
    <row r="272" spans="1:8">
      <c r="A272" s="33"/>
      <c r="B272" s="33"/>
      <c r="C272" s="82"/>
      <c r="D272" s="33"/>
      <c r="E272" s="174" t="s">
        <v>583</v>
      </c>
      <c r="F272" s="9" t="str">
        <f t="shared" si="4"/>
        <v xml:space="preserve">1713  </v>
      </c>
      <c r="G272" s="3" t="s">
        <v>31</v>
      </c>
      <c r="H272" s="69">
        <v>7892.2</v>
      </c>
    </row>
    <row r="273" spans="1:8">
      <c r="A273" s="33"/>
      <c r="B273" s="33"/>
      <c r="C273" s="82"/>
      <c r="D273" s="33"/>
      <c r="E273" s="174" t="s">
        <v>583</v>
      </c>
      <c r="F273" s="9" t="str">
        <f t="shared" si="4"/>
        <v xml:space="preserve">1714  </v>
      </c>
      <c r="G273" s="3" t="s">
        <v>30</v>
      </c>
      <c r="H273" s="69">
        <v>7892.2</v>
      </c>
    </row>
    <row r="274" spans="1:8">
      <c r="A274" s="33"/>
      <c r="B274" s="33"/>
      <c r="C274" s="82"/>
      <c r="D274" s="33"/>
      <c r="E274" s="175" t="s">
        <v>561</v>
      </c>
      <c r="F274" s="9" t="str">
        <f t="shared" si="4"/>
        <v xml:space="preserve">2111  </v>
      </c>
      <c r="G274" s="3" t="s">
        <v>29</v>
      </c>
      <c r="H274" s="69">
        <v>1582</v>
      </c>
    </row>
    <row r="275" spans="1:8">
      <c r="A275" s="33"/>
      <c r="B275" s="33"/>
      <c r="C275" s="82"/>
      <c r="D275" s="33"/>
      <c r="E275" s="175" t="s">
        <v>561</v>
      </c>
      <c r="F275" s="9" t="str">
        <f t="shared" si="4"/>
        <v xml:space="preserve">2161  </v>
      </c>
      <c r="G275" s="3" t="s">
        <v>27</v>
      </c>
      <c r="H275" s="69">
        <v>686.04</v>
      </c>
    </row>
    <row r="276" spans="1:8">
      <c r="A276" s="33"/>
      <c r="B276" s="33"/>
      <c r="C276" s="82"/>
      <c r="D276" s="33"/>
      <c r="E276" s="175" t="s">
        <v>561</v>
      </c>
      <c r="F276" s="9" t="str">
        <f t="shared" si="4"/>
        <v xml:space="preserve">2212  </v>
      </c>
      <c r="G276" s="3" t="s">
        <v>50</v>
      </c>
      <c r="H276" s="69">
        <v>386.48</v>
      </c>
    </row>
    <row r="277" spans="1:8">
      <c r="A277" s="115"/>
      <c r="B277" s="116" t="str">
        <f>MID($G277,1,12)</f>
        <v xml:space="preserve">31111-0405  </v>
      </c>
      <c r="C277" s="115"/>
      <c r="D277" s="115"/>
      <c r="E277" s="172"/>
      <c r="F277" s="116"/>
      <c r="G277" s="117" t="s">
        <v>246</v>
      </c>
      <c r="H277" s="118">
        <v>373751.52</v>
      </c>
    </row>
    <row r="278" spans="1:8">
      <c r="A278" s="119"/>
      <c r="B278" s="119"/>
      <c r="C278" s="120" t="str">
        <f>MID($G278,1,7)</f>
        <v xml:space="preserve">E0023  </v>
      </c>
      <c r="D278" s="119"/>
      <c r="E278" s="173"/>
      <c r="F278" s="120"/>
      <c r="G278" s="121" t="s">
        <v>245</v>
      </c>
      <c r="H278" s="122">
        <v>373751.52</v>
      </c>
    </row>
    <row r="279" spans="1:8">
      <c r="A279" s="119"/>
      <c r="B279" s="119"/>
      <c r="C279" s="119"/>
      <c r="D279" s="123" t="str">
        <f>MID($G279,1,7)</f>
        <v xml:space="preserve">1.8.4  </v>
      </c>
      <c r="E279" s="173"/>
      <c r="F279" s="120"/>
      <c r="G279" s="121" t="s">
        <v>244</v>
      </c>
      <c r="H279" s="122">
        <v>373751.52</v>
      </c>
    </row>
    <row r="280" spans="1:8">
      <c r="A280" s="33"/>
      <c r="B280" s="33"/>
      <c r="C280" s="82"/>
      <c r="D280" s="33"/>
      <c r="E280" s="174" t="s">
        <v>583</v>
      </c>
      <c r="F280" s="9" t="str">
        <f t="shared" si="4"/>
        <v xml:space="preserve">1131  </v>
      </c>
      <c r="G280" s="3" t="s">
        <v>36</v>
      </c>
      <c r="H280" s="69">
        <v>285679.59999999998</v>
      </c>
    </row>
    <row r="281" spans="1:8">
      <c r="A281" s="33"/>
      <c r="B281" s="33"/>
      <c r="C281" s="82"/>
      <c r="D281" s="33"/>
      <c r="E281" s="174" t="s">
        <v>583</v>
      </c>
      <c r="F281" s="9" t="str">
        <f t="shared" si="4"/>
        <v xml:space="preserve">1321  </v>
      </c>
      <c r="G281" s="3" t="s">
        <v>35</v>
      </c>
      <c r="H281" s="69">
        <v>4032.66</v>
      </c>
    </row>
    <row r="282" spans="1:8">
      <c r="A282" s="33"/>
      <c r="B282" s="33"/>
      <c r="C282" s="82"/>
      <c r="D282" s="33"/>
      <c r="E282" s="174" t="s">
        <v>583</v>
      </c>
      <c r="F282" s="9" t="str">
        <f t="shared" si="4"/>
        <v xml:space="preserve">1323  </v>
      </c>
      <c r="G282" s="3" t="s">
        <v>34</v>
      </c>
      <c r="H282" s="69">
        <v>16925.259999999998</v>
      </c>
    </row>
    <row r="283" spans="1:8">
      <c r="A283" s="33"/>
      <c r="B283" s="33"/>
      <c r="C283" s="82"/>
      <c r="D283" s="33"/>
      <c r="E283" s="174" t="s">
        <v>583</v>
      </c>
      <c r="F283" s="9" t="str">
        <f t="shared" si="4"/>
        <v xml:space="preserve">1593  </v>
      </c>
      <c r="G283" s="3" t="s">
        <v>33</v>
      </c>
      <c r="H283" s="69">
        <v>27300</v>
      </c>
    </row>
    <row r="284" spans="1:8">
      <c r="A284" s="33"/>
      <c r="B284" s="33"/>
      <c r="C284" s="82"/>
      <c r="D284" s="33"/>
      <c r="E284" s="174" t="s">
        <v>583</v>
      </c>
      <c r="F284" s="9" t="str">
        <f t="shared" si="4"/>
        <v xml:space="preserve">1594  </v>
      </c>
      <c r="G284" s="3" t="s">
        <v>32</v>
      </c>
      <c r="H284" s="69">
        <v>10500</v>
      </c>
    </row>
    <row r="285" spans="1:8">
      <c r="A285" s="33"/>
      <c r="B285" s="33"/>
      <c r="C285" s="82"/>
      <c r="D285" s="33"/>
      <c r="E285" s="175" t="s">
        <v>561</v>
      </c>
      <c r="F285" s="9" t="str">
        <f t="shared" si="4"/>
        <v xml:space="preserve">2111  </v>
      </c>
      <c r="G285" s="3" t="s">
        <v>29</v>
      </c>
      <c r="H285" s="69">
        <v>8314.9500000000007</v>
      </c>
    </row>
    <row r="286" spans="1:8">
      <c r="A286" s="33"/>
      <c r="B286" s="33"/>
      <c r="C286" s="82"/>
      <c r="D286" s="33"/>
      <c r="E286" s="175" t="s">
        <v>561</v>
      </c>
      <c r="F286" s="9" t="str">
        <f t="shared" si="4"/>
        <v xml:space="preserve">2141  </v>
      </c>
      <c r="G286" s="3" t="s">
        <v>28</v>
      </c>
      <c r="H286" s="69">
        <v>11226.59</v>
      </c>
    </row>
    <row r="287" spans="1:8">
      <c r="A287" s="33"/>
      <c r="B287" s="33"/>
      <c r="C287" s="82"/>
      <c r="D287" s="33"/>
      <c r="E287" s="175" t="s">
        <v>561</v>
      </c>
      <c r="F287" s="9" t="str">
        <f t="shared" si="4"/>
        <v xml:space="preserve">2151  </v>
      </c>
      <c r="G287" s="3" t="s">
        <v>43</v>
      </c>
      <c r="H287" s="69">
        <v>380</v>
      </c>
    </row>
    <row r="288" spans="1:8">
      <c r="A288" s="33"/>
      <c r="B288" s="33"/>
      <c r="C288" s="82"/>
      <c r="D288" s="33"/>
      <c r="E288" s="175" t="s">
        <v>561</v>
      </c>
      <c r="F288" s="9" t="str">
        <f t="shared" si="4"/>
        <v xml:space="preserve">2161  </v>
      </c>
      <c r="G288" s="3" t="s">
        <v>27</v>
      </c>
      <c r="H288" s="69">
        <v>650.48</v>
      </c>
    </row>
    <row r="289" spans="1:8">
      <c r="A289" s="33"/>
      <c r="B289" s="33"/>
      <c r="C289" s="82"/>
      <c r="D289" s="33"/>
      <c r="E289" s="175" t="s">
        <v>561</v>
      </c>
      <c r="F289" s="9" t="str">
        <f t="shared" si="4"/>
        <v xml:space="preserve">2212  </v>
      </c>
      <c r="G289" s="3" t="s">
        <v>50</v>
      </c>
      <c r="H289" s="69">
        <v>1075.3800000000001</v>
      </c>
    </row>
    <row r="290" spans="1:8">
      <c r="A290" s="33"/>
      <c r="B290" s="33"/>
      <c r="C290" s="82"/>
      <c r="D290" s="33"/>
      <c r="E290" s="175" t="s">
        <v>561</v>
      </c>
      <c r="F290" s="9" t="str">
        <f t="shared" si="4"/>
        <v xml:space="preserve">2214  </v>
      </c>
      <c r="G290" s="3" t="s">
        <v>26</v>
      </c>
      <c r="H290" s="69">
        <v>3353</v>
      </c>
    </row>
    <row r="291" spans="1:8">
      <c r="A291" s="33"/>
      <c r="B291" s="33"/>
      <c r="C291" s="82"/>
      <c r="D291" s="33"/>
      <c r="E291" s="175" t="s">
        <v>561</v>
      </c>
      <c r="F291" s="9" t="str">
        <f t="shared" si="4"/>
        <v xml:space="preserve">3181  </v>
      </c>
      <c r="G291" s="3" t="s">
        <v>67</v>
      </c>
      <c r="H291" s="69">
        <v>126</v>
      </c>
    </row>
    <row r="292" spans="1:8">
      <c r="A292" s="33"/>
      <c r="B292" s="33"/>
      <c r="C292" s="82"/>
      <c r="D292" s="33"/>
      <c r="E292" s="175" t="s">
        <v>561</v>
      </c>
      <c r="F292" s="9" t="str">
        <f t="shared" si="4"/>
        <v xml:space="preserve">3291  </v>
      </c>
      <c r="G292" s="3" t="s">
        <v>151</v>
      </c>
      <c r="H292" s="69">
        <v>1392</v>
      </c>
    </row>
    <row r="293" spans="1:8">
      <c r="A293" s="33"/>
      <c r="B293" s="33"/>
      <c r="C293" s="82"/>
      <c r="D293" s="33"/>
      <c r="E293" s="175" t="s">
        <v>561</v>
      </c>
      <c r="F293" s="9" t="str">
        <f t="shared" si="4"/>
        <v xml:space="preserve">3361  </v>
      </c>
      <c r="G293" s="3" t="s">
        <v>41</v>
      </c>
      <c r="H293" s="69">
        <v>2795.6</v>
      </c>
    </row>
    <row r="294" spans="1:8">
      <c r="A294" s="115"/>
      <c r="B294" s="116" t="str">
        <f>MID($G294,1,12)</f>
        <v xml:space="preserve">31111-0406  </v>
      </c>
      <c r="C294" s="115"/>
      <c r="D294" s="115"/>
      <c r="E294" s="172"/>
      <c r="F294" s="116"/>
      <c r="G294" s="117" t="s">
        <v>243</v>
      </c>
      <c r="H294" s="118">
        <v>402040.5</v>
      </c>
    </row>
    <row r="295" spans="1:8">
      <c r="A295" s="119"/>
      <c r="B295" s="119"/>
      <c r="C295" s="120" t="str">
        <f>MID($G295,1,7)</f>
        <v xml:space="preserve">E0024  </v>
      </c>
      <c r="D295" s="119"/>
      <c r="E295" s="173"/>
      <c r="F295" s="120"/>
      <c r="G295" s="121" t="s">
        <v>242</v>
      </c>
      <c r="H295" s="122">
        <v>402040.5</v>
      </c>
    </row>
    <row r="296" spans="1:8">
      <c r="A296" s="119"/>
      <c r="B296" s="119"/>
      <c r="C296" s="119"/>
      <c r="D296" s="123" t="str">
        <f>MID($G296,1,7)</f>
        <v xml:space="preserve">1.2.2  </v>
      </c>
      <c r="E296" s="173"/>
      <c r="F296" s="120"/>
      <c r="G296" s="121" t="s">
        <v>241</v>
      </c>
      <c r="H296" s="122">
        <v>402040.5</v>
      </c>
    </row>
    <row r="297" spans="1:8">
      <c r="A297" s="33"/>
      <c r="B297" s="33"/>
      <c r="C297" s="82"/>
      <c r="D297" s="33"/>
      <c r="E297" s="174" t="s">
        <v>583</v>
      </c>
      <c r="F297" s="9" t="str">
        <f t="shared" si="4"/>
        <v xml:space="preserve">1131  </v>
      </c>
      <c r="G297" s="3" t="s">
        <v>36</v>
      </c>
      <c r="H297" s="69">
        <v>316128</v>
      </c>
    </row>
    <row r="298" spans="1:8">
      <c r="A298" s="33"/>
      <c r="B298" s="33"/>
      <c r="C298" s="82"/>
      <c r="D298" s="33"/>
      <c r="E298" s="174" t="s">
        <v>583</v>
      </c>
      <c r="F298" s="9" t="str">
        <f t="shared" si="4"/>
        <v xml:space="preserve">1321  </v>
      </c>
      <c r="G298" s="3" t="s">
        <v>35</v>
      </c>
      <c r="H298" s="69">
        <v>5700.78</v>
      </c>
    </row>
    <row r="299" spans="1:8">
      <c r="A299" s="33"/>
      <c r="B299" s="33"/>
      <c r="C299" s="82"/>
      <c r="D299" s="33"/>
      <c r="E299" s="174" t="s">
        <v>583</v>
      </c>
      <c r="F299" s="9" t="str">
        <f t="shared" si="4"/>
        <v xml:space="preserve">1323  </v>
      </c>
      <c r="G299" s="3" t="s">
        <v>34</v>
      </c>
      <c r="H299" s="69">
        <v>47506.5</v>
      </c>
    </row>
    <row r="300" spans="1:8">
      <c r="A300" s="33"/>
      <c r="B300" s="33"/>
      <c r="C300" s="82"/>
      <c r="D300" s="33"/>
      <c r="E300" s="174" t="s">
        <v>583</v>
      </c>
      <c r="F300" s="9" t="str">
        <f t="shared" si="4"/>
        <v xml:space="preserve">1593  </v>
      </c>
      <c r="G300" s="3" t="s">
        <v>33</v>
      </c>
      <c r="H300" s="69">
        <v>18720</v>
      </c>
    </row>
    <row r="301" spans="1:8">
      <c r="A301" s="33"/>
      <c r="B301" s="33"/>
      <c r="C301" s="82"/>
      <c r="D301" s="33"/>
      <c r="E301" s="174" t="s">
        <v>583</v>
      </c>
      <c r="F301" s="9" t="str">
        <f t="shared" si="4"/>
        <v xml:space="preserve">1594  </v>
      </c>
      <c r="G301" s="3" t="s">
        <v>32</v>
      </c>
      <c r="H301" s="69">
        <v>7200</v>
      </c>
    </row>
    <row r="302" spans="1:8">
      <c r="A302" s="33"/>
      <c r="B302" s="33"/>
      <c r="C302" s="82"/>
      <c r="D302" s="33"/>
      <c r="E302" s="175" t="s">
        <v>561</v>
      </c>
      <c r="F302" s="9" t="str">
        <f t="shared" si="4"/>
        <v xml:space="preserve">2111  </v>
      </c>
      <c r="G302" s="3" t="s">
        <v>29</v>
      </c>
      <c r="H302" s="69">
        <v>2482</v>
      </c>
    </row>
    <row r="303" spans="1:8">
      <c r="A303" s="33"/>
      <c r="B303" s="33"/>
      <c r="C303" s="82"/>
      <c r="D303" s="33"/>
      <c r="E303" s="175" t="s">
        <v>561</v>
      </c>
      <c r="F303" s="9" t="str">
        <f t="shared" si="4"/>
        <v xml:space="preserve">2141  </v>
      </c>
      <c r="G303" s="3" t="s">
        <v>28</v>
      </c>
      <c r="H303" s="69">
        <v>2177.08</v>
      </c>
    </row>
    <row r="304" spans="1:8">
      <c r="A304" s="33"/>
      <c r="B304" s="33"/>
      <c r="C304" s="82"/>
      <c r="D304" s="33"/>
      <c r="E304" s="175" t="s">
        <v>561</v>
      </c>
      <c r="F304" s="9" t="str">
        <f t="shared" si="4"/>
        <v xml:space="preserve">2151  </v>
      </c>
      <c r="G304" s="3" t="s">
        <v>43</v>
      </c>
      <c r="H304" s="69">
        <v>301.60000000000002</v>
      </c>
    </row>
    <row r="305" spans="1:8">
      <c r="A305" s="33"/>
      <c r="B305" s="33"/>
      <c r="C305" s="82"/>
      <c r="D305" s="33"/>
      <c r="E305" s="175" t="s">
        <v>561</v>
      </c>
      <c r="F305" s="9" t="str">
        <f t="shared" si="4"/>
        <v xml:space="preserve">2161  </v>
      </c>
      <c r="G305" s="3" t="s">
        <v>27</v>
      </c>
      <c r="H305" s="69">
        <v>937.05</v>
      </c>
    </row>
    <row r="306" spans="1:8">
      <c r="A306" s="33"/>
      <c r="B306" s="33"/>
      <c r="C306" s="82"/>
      <c r="D306" s="33"/>
      <c r="E306" s="175" t="s">
        <v>561</v>
      </c>
      <c r="F306" s="9" t="str">
        <f t="shared" si="4"/>
        <v xml:space="preserve">2212  </v>
      </c>
      <c r="G306" s="3" t="s">
        <v>50</v>
      </c>
      <c r="H306" s="69">
        <v>887.49</v>
      </c>
    </row>
    <row r="307" spans="1:8">
      <c r="A307" s="115"/>
      <c r="B307" s="116" t="str">
        <f>MID($G307,1,12)</f>
        <v xml:space="preserve">31111-0407  </v>
      </c>
      <c r="C307" s="115"/>
      <c r="D307" s="115"/>
      <c r="E307" s="172"/>
      <c r="F307" s="116"/>
      <c r="G307" s="117" t="s">
        <v>240</v>
      </c>
      <c r="H307" s="118">
        <v>208471.79</v>
      </c>
    </row>
    <row r="308" spans="1:8">
      <c r="A308" s="119"/>
      <c r="B308" s="119"/>
      <c r="C308" s="120" t="str">
        <f>MID($G308,1,7)</f>
        <v xml:space="preserve">E0025  </v>
      </c>
      <c r="D308" s="119"/>
      <c r="E308" s="173"/>
      <c r="F308" s="120"/>
      <c r="G308" s="121" t="s">
        <v>239</v>
      </c>
      <c r="H308" s="122">
        <v>208471.79</v>
      </c>
    </row>
    <row r="309" spans="1:8">
      <c r="A309" s="119"/>
      <c r="B309" s="119"/>
      <c r="C309" s="119"/>
      <c r="D309" s="123" t="str">
        <f>MID($G309,1,7)</f>
        <v xml:space="preserve">2.4.2  </v>
      </c>
      <c r="E309" s="173"/>
      <c r="F309" s="120"/>
      <c r="G309" s="121" t="s">
        <v>119</v>
      </c>
      <c r="H309" s="122">
        <v>208471.79</v>
      </c>
    </row>
    <row r="310" spans="1:8">
      <c r="A310" s="33"/>
      <c r="B310" s="33"/>
      <c r="C310" s="82"/>
      <c r="D310" s="33"/>
      <c r="E310" s="174" t="s">
        <v>583</v>
      </c>
      <c r="F310" s="9" t="str">
        <f t="shared" si="4"/>
        <v xml:space="preserve">1131  </v>
      </c>
      <c r="G310" s="3" t="s">
        <v>36</v>
      </c>
      <c r="H310" s="69">
        <v>145524.76999999999</v>
      </c>
    </row>
    <row r="311" spans="1:8">
      <c r="A311" s="33"/>
      <c r="B311" s="33"/>
      <c r="C311" s="82"/>
      <c r="D311" s="33"/>
      <c r="E311" s="174" t="s">
        <v>583</v>
      </c>
      <c r="F311" s="9" t="str">
        <f t="shared" si="4"/>
        <v xml:space="preserve">1321  </v>
      </c>
      <c r="G311" s="3" t="s">
        <v>35</v>
      </c>
      <c r="H311" s="69">
        <v>2778.2</v>
      </c>
    </row>
    <row r="312" spans="1:8">
      <c r="A312" s="33"/>
      <c r="B312" s="33"/>
      <c r="C312" s="82"/>
      <c r="D312" s="33"/>
      <c r="E312" s="174" t="s">
        <v>583</v>
      </c>
      <c r="F312" s="9" t="str">
        <f t="shared" si="4"/>
        <v xml:space="preserve">1323  </v>
      </c>
      <c r="G312" s="3" t="s">
        <v>34</v>
      </c>
      <c r="H312" s="69">
        <v>15507.67</v>
      </c>
    </row>
    <row r="313" spans="1:8">
      <c r="A313" s="33"/>
      <c r="B313" s="33"/>
      <c r="C313" s="82"/>
      <c r="D313" s="33"/>
      <c r="E313" s="174" t="s">
        <v>583</v>
      </c>
      <c r="F313" s="9" t="str">
        <f t="shared" si="4"/>
        <v xml:space="preserve">1593  </v>
      </c>
      <c r="G313" s="3" t="s">
        <v>33</v>
      </c>
      <c r="H313" s="69">
        <v>17940</v>
      </c>
    </row>
    <row r="314" spans="1:8">
      <c r="A314" s="33"/>
      <c r="B314" s="33"/>
      <c r="C314" s="82"/>
      <c r="D314" s="33"/>
      <c r="E314" s="174" t="s">
        <v>583</v>
      </c>
      <c r="F314" s="9" t="str">
        <f t="shared" si="4"/>
        <v xml:space="preserve">1594  </v>
      </c>
      <c r="G314" s="3" t="s">
        <v>32</v>
      </c>
      <c r="H314" s="69">
        <v>6900</v>
      </c>
    </row>
    <row r="315" spans="1:8">
      <c r="A315" s="33"/>
      <c r="B315" s="33"/>
      <c r="C315" s="82"/>
      <c r="D315" s="33"/>
      <c r="E315" s="174" t="s">
        <v>583</v>
      </c>
      <c r="F315" s="9" t="str">
        <f t="shared" si="4"/>
        <v xml:space="preserve">1713  </v>
      </c>
      <c r="G315" s="3" t="s">
        <v>31</v>
      </c>
      <c r="H315" s="69">
        <v>8495.2999999999993</v>
      </c>
    </row>
    <row r="316" spans="1:8">
      <c r="A316" s="33"/>
      <c r="B316" s="33"/>
      <c r="C316" s="82"/>
      <c r="D316" s="33"/>
      <c r="E316" s="174" t="s">
        <v>583</v>
      </c>
      <c r="F316" s="9" t="str">
        <f t="shared" si="4"/>
        <v xml:space="preserve">1714  </v>
      </c>
      <c r="G316" s="3" t="s">
        <v>30</v>
      </c>
      <c r="H316" s="69">
        <v>8495.2999999999993</v>
      </c>
    </row>
    <row r="317" spans="1:8">
      <c r="A317" s="33"/>
      <c r="B317" s="33"/>
      <c r="C317" s="82"/>
      <c r="D317" s="33"/>
      <c r="E317" s="175" t="s">
        <v>561</v>
      </c>
      <c r="F317" s="9" t="str">
        <f t="shared" si="4"/>
        <v xml:space="preserve">2111  </v>
      </c>
      <c r="G317" s="3" t="s">
        <v>29</v>
      </c>
      <c r="H317" s="69">
        <v>936.5</v>
      </c>
    </row>
    <row r="318" spans="1:8">
      <c r="A318" s="33"/>
      <c r="B318" s="33"/>
      <c r="C318" s="82"/>
      <c r="D318" s="33"/>
      <c r="E318" s="175" t="s">
        <v>561</v>
      </c>
      <c r="F318" s="9" t="str">
        <f t="shared" si="4"/>
        <v xml:space="preserve">2161  </v>
      </c>
      <c r="G318" s="3" t="s">
        <v>27</v>
      </c>
      <c r="H318" s="69">
        <v>784.05</v>
      </c>
    </row>
    <row r="319" spans="1:8">
      <c r="A319" s="33"/>
      <c r="B319" s="33"/>
      <c r="C319" s="82"/>
      <c r="D319" s="33"/>
      <c r="E319" s="175" t="s">
        <v>561</v>
      </c>
      <c r="F319" s="9" t="str">
        <f t="shared" si="4"/>
        <v xml:space="preserve">2212  </v>
      </c>
      <c r="G319" s="3" t="s">
        <v>50</v>
      </c>
      <c r="H319" s="69">
        <v>216</v>
      </c>
    </row>
    <row r="320" spans="1:8">
      <c r="A320" s="33"/>
      <c r="B320" s="33"/>
      <c r="C320" s="82"/>
      <c r="D320" s="33"/>
      <c r="E320" s="175" t="s">
        <v>561</v>
      </c>
      <c r="F320" s="9" t="str">
        <f t="shared" si="4"/>
        <v xml:space="preserve">2522  </v>
      </c>
      <c r="G320" s="3" t="s">
        <v>139</v>
      </c>
      <c r="H320" s="69">
        <v>522</v>
      </c>
    </row>
    <row r="321" spans="1:8">
      <c r="A321" s="33"/>
      <c r="B321" s="33"/>
      <c r="C321" s="82"/>
      <c r="D321" s="33"/>
      <c r="E321" s="175" t="s">
        <v>561</v>
      </c>
      <c r="F321" s="9" t="str">
        <f t="shared" si="4"/>
        <v xml:space="preserve">3721  </v>
      </c>
      <c r="G321" s="3" t="s">
        <v>93</v>
      </c>
      <c r="H321" s="69">
        <v>89</v>
      </c>
    </row>
    <row r="322" spans="1:8">
      <c r="A322" s="33"/>
      <c r="B322" s="33"/>
      <c r="C322" s="82"/>
      <c r="D322" s="33"/>
      <c r="E322" s="175" t="s">
        <v>561</v>
      </c>
      <c r="F322" s="9" t="str">
        <f t="shared" si="4"/>
        <v xml:space="preserve">3751  </v>
      </c>
      <c r="G322" s="3" t="s">
        <v>40</v>
      </c>
      <c r="H322" s="69">
        <v>283</v>
      </c>
    </row>
    <row r="323" spans="1:8">
      <c r="A323" s="115"/>
      <c r="B323" s="116" t="str">
        <f>MID($G323,1,12)</f>
        <v xml:space="preserve">31111-0501  </v>
      </c>
      <c r="C323" s="115"/>
      <c r="D323" s="115"/>
      <c r="E323" s="172"/>
      <c r="F323" s="116"/>
      <c r="G323" s="117" t="s">
        <v>4</v>
      </c>
      <c r="H323" s="118">
        <v>19329208.420000002</v>
      </c>
    </row>
    <row r="324" spans="1:8">
      <c r="A324" s="119"/>
      <c r="B324" s="119"/>
      <c r="C324" s="120" t="str">
        <f>MID($G324,1,7)</f>
        <v xml:space="preserve">E0026  </v>
      </c>
      <c r="D324" s="119"/>
      <c r="E324" s="173"/>
      <c r="F324" s="120"/>
      <c r="G324" s="121" t="s">
        <v>238</v>
      </c>
      <c r="H324" s="122">
        <v>17329208.420000002</v>
      </c>
    </row>
    <row r="325" spans="1:8">
      <c r="A325" s="119"/>
      <c r="B325" s="119"/>
      <c r="C325" s="119"/>
      <c r="D325" s="123" t="str">
        <f>MID($G325,1,7)</f>
        <v xml:space="preserve">1.5.1  </v>
      </c>
      <c r="E325" s="173"/>
      <c r="F325" s="120"/>
      <c r="G325" s="121" t="s">
        <v>6</v>
      </c>
      <c r="H325" s="122">
        <v>17329208.420000002</v>
      </c>
    </row>
    <row r="326" spans="1:8">
      <c r="A326" s="33"/>
      <c r="B326" s="33"/>
      <c r="C326" s="82"/>
      <c r="D326" s="33"/>
      <c r="E326" s="174" t="s">
        <v>583</v>
      </c>
      <c r="F326" s="9" t="str">
        <f t="shared" si="4"/>
        <v xml:space="preserve">1131  </v>
      </c>
      <c r="G326" s="3" t="s">
        <v>36</v>
      </c>
      <c r="H326" s="69">
        <v>744133.4</v>
      </c>
    </row>
    <row r="327" spans="1:8">
      <c r="A327" s="33"/>
      <c r="B327" s="33"/>
      <c r="C327" s="82"/>
      <c r="D327" s="33"/>
      <c r="E327" s="174" t="s">
        <v>583</v>
      </c>
      <c r="F327" s="9" t="str">
        <f t="shared" si="4"/>
        <v xml:space="preserve">1321  </v>
      </c>
      <c r="G327" s="3" t="s">
        <v>35</v>
      </c>
      <c r="H327" s="69">
        <v>13302</v>
      </c>
    </row>
    <row r="328" spans="1:8">
      <c r="A328" s="33"/>
      <c r="B328" s="33"/>
      <c r="C328" s="82"/>
      <c r="D328" s="33"/>
      <c r="E328" s="174" t="s">
        <v>583</v>
      </c>
      <c r="F328" s="9" t="str">
        <f t="shared" si="4"/>
        <v xml:space="preserve">1323  </v>
      </c>
      <c r="G328" s="3" t="s">
        <v>34</v>
      </c>
      <c r="H328" s="69">
        <v>110843.46</v>
      </c>
    </row>
    <row r="329" spans="1:8">
      <c r="A329" s="33"/>
      <c r="B329" s="33"/>
      <c r="C329" s="82"/>
      <c r="D329" s="33"/>
      <c r="E329" s="174" t="s">
        <v>583</v>
      </c>
      <c r="F329" s="9" t="str">
        <f t="shared" si="4"/>
        <v xml:space="preserve">1413  </v>
      </c>
      <c r="G329" s="3" t="s">
        <v>7</v>
      </c>
      <c r="H329" s="69">
        <v>3618462.23</v>
      </c>
    </row>
    <row r="330" spans="1:8">
      <c r="A330" s="33"/>
      <c r="B330" s="33"/>
      <c r="C330" s="82"/>
      <c r="D330" s="33"/>
      <c r="E330" s="174" t="s">
        <v>583</v>
      </c>
      <c r="F330" s="9" t="str">
        <f t="shared" si="4"/>
        <v xml:space="preserve">1593  </v>
      </c>
      <c r="G330" s="3" t="s">
        <v>33</v>
      </c>
      <c r="H330" s="69">
        <v>28860</v>
      </c>
    </row>
    <row r="331" spans="1:8">
      <c r="A331" s="33"/>
      <c r="B331" s="33"/>
      <c r="C331" s="82"/>
      <c r="D331" s="33"/>
      <c r="E331" s="174" t="s">
        <v>583</v>
      </c>
      <c r="F331" s="9" t="str">
        <f t="shared" si="4"/>
        <v xml:space="preserve">1594  </v>
      </c>
      <c r="G331" s="3" t="s">
        <v>32</v>
      </c>
      <c r="H331" s="69">
        <v>11100</v>
      </c>
    </row>
    <row r="332" spans="1:8">
      <c r="A332" s="33"/>
      <c r="B332" s="33"/>
      <c r="C332" s="82"/>
      <c r="D332" s="33"/>
      <c r="E332" s="174" t="s">
        <v>583</v>
      </c>
      <c r="F332" s="9" t="str">
        <f t="shared" si="4"/>
        <v xml:space="preserve">1713  </v>
      </c>
      <c r="G332" s="3" t="s">
        <v>31</v>
      </c>
      <c r="H332" s="69">
        <v>11505.8</v>
      </c>
    </row>
    <row r="333" spans="1:8">
      <c r="A333" s="33"/>
      <c r="B333" s="33"/>
      <c r="C333" s="82"/>
      <c r="D333" s="33"/>
      <c r="E333" s="174" t="s">
        <v>583</v>
      </c>
      <c r="F333" s="9" t="str">
        <f t="shared" ref="F333:F396" si="5">MID($G333,1,6)</f>
        <v xml:space="preserve">1714  </v>
      </c>
      <c r="G333" s="3" t="s">
        <v>30</v>
      </c>
      <c r="H333" s="69">
        <v>11505.8</v>
      </c>
    </row>
    <row r="334" spans="1:8">
      <c r="A334" s="33"/>
      <c r="B334" s="33"/>
      <c r="C334" s="82"/>
      <c r="D334" s="33"/>
      <c r="E334" s="175" t="s">
        <v>561</v>
      </c>
      <c r="F334" s="9" t="str">
        <f t="shared" si="5"/>
        <v xml:space="preserve">2111  </v>
      </c>
      <c r="G334" s="3" t="s">
        <v>29</v>
      </c>
      <c r="H334" s="69">
        <v>7550.51</v>
      </c>
    </row>
    <row r="335" spans="1:8">
      <c r="A335" s="33"/>
      <c r="B335" s="33"/>
      <c r="C335" s="82"/>
      <c r="D335" s="33"/>
      <c r="E335" s="175" t="s">
        <v>561</v>
      </c>
      <c r="F335" s="9" t="str">
        <f t="shared" si="5"/>
        <v xml:space="preserve">2141  </v>
      </c>
      <c r="G335" s="3" t="s">
        <v>28</v>
      </c>
      <c r="H335" s="69">
        <v>11258.55</v>
      </c>
    </row>
    <row r="336" spans="1:8">
      <c r="A336" s="33"/>
      <c r="B336" s="33"/>
      <c r="C336" s="82"/>
      <c r="D336" s="33"/>
      <c r="E336" s="175" t="s">
        <v>561</v>
      </c>
      <c r="F336" s="9" t="str">
        <f t="shared" si="5"/>
        <v xml:space="preserve">2161  </v>
      </c>
      <c r="G336" s="3" t="s">
        <v>27</v>
      </c>
      <c r="H336" s="69">
        <v>16165.66</v>
      </c>
    </row>
    <row r="337" spans="1:8">
      <c r="A337" s="33"/>
      <c r="B337" s="33"/>
      <c r="C337" s="82"/>
      <c r="D337" s="33"/>
      <c r="E337" s="175" t="s">
        <v>561</v>
      </c>
      <c r="F337" s="9" t="str">
        <f t="shared" si="5"/>
        <v xml:space="preserve">2212  </v>
      </c>
      <c r="G337" s="3" t="s">
        <v>50</v>
      </c>
      <c r="H337" s="69">
        <v>14233.97</v>
      </c>
    </row>
    <row r="338" spans="1:8">
      <c r="A338" s="33"/>
      <c r="B338" s="33"/>
      <c r="C338" s="82"/>
      <c r="D338" s="33"/>
      <c r="E338" s="175" t="s">
        <v>561</v>
      </c>
      <c r="F338" s="9" t="str">
        <f t="shared" si="5"/>
        <v xml:space="preserve">3312  </v>
      </c>
      <c r="G338" s="3" t="s">
        <v>224</v>
      </c>
      <c r="H338" s="69">
        <v>68209.64</v>
      </c>
    </row>
    <row r="339" spans="1:8">
      <c r="A339" s="33"/>
      <c r="B339" s="33"/>
      <c r="C339" s="82"/>
      <c r="D339" s="33"/>
      <c r="E339" s="175" t="s">
        <v>561</v>
      </c>
      <c r="F339" s="9" t="str">
        <f t="shared" si="5"/>
        <v xml:space="preserve">3313  </v>
      </c>
      <c r="G339" s="3" t="s">
        <v>236</v>
      </c>
      <c r="H339" s="69">
        <v>150000</v>
      </c>
    </row>
    <row r="340" spans="1:8">
      <c r="A340" s="33"/>
      <c r="B340" s="33"/>
      <c r="C340" s="82"/>
      <c r="D340" s="33"/>
      <c r="E340" s="175" t="s">
        <v>561</v>
      </c>
      <c r="F340" s="9" t="str">
        <f t="shared" si="5"/>
        <v xml:space="preserve">3331  </v>
      </c>
      <c r="G340" s="3" t="s">
        <v>62</v>
      </c>
      <c r="H340" s="69">
        <v>173400</v>
      </c>
    </row>
    <row r="341" spans="1:8">
      <c r="A341" s="33"/>
      <c r="B341" s="33"/>
      <c r="C341" s="82"/>
      <c r="D341" s="33"/>
      <c r="E341" s="175" t="s">
        <v>561</v>
      </c>
      <c r="F341" s="9" t="str">
        <f t="shared" si="5"/>
        <v xml:space="preserve">3411  </v>
      </c>
      <c r="G341" s="3" t="s">
        <v>235</v>
      </c>
      <c r="H341" s="69">
        <v>28152.17</v>
      </c>
    </row>
    <row r="342" spans="1:8">
      <c r="A342" s="33"/>
      <c r="B342" s="33"/>
      <c r="C342" s="82"/>
      <c r="D342" s="33"/>
      <c r="E342" s="175" t="s">
        <v>561</v>
      </c>
      <c r="F342" s="9" t="str">
        <f t="shared" si="5"/>
        <v xml:space="preserve">3751  </v>
      </c>
      <c r="G342" s="3" t="s">
        <v>40</v>
      </c>
      <c r="H342" s="69">
        <v>5765</v>
      </c>
    </row>
    <row r="343" spans="1:8">
      <c r="A343" s="33"/>
      <c r="B343" s="33"/>
      <c r="C343" s="82"/>
      <c r="D343" s="33"/>
      <c r="E343" s="175" t="s">
        <v>561</v>
      </c>
      <c r="F343" s="9" t="str">
        <f t="shared" si="5"/>
        <v xml:space="preserve">3791  </v>
      </c>
      <c r="G343" s="3" t="s">
        <v>92</v>
      </c>
      <c r="H343" s="69">
        <v>1501.5</v>
      </c>
    </row>
    <row r="344" spans="1:8">
      <c r="A344" s="33"/>
      <c r="B344" s="33"/>
      <c r="C344" s="82"/>
      <c r="D344" s="33"/>
      <c r="E344" s="175" t="s">
        <v>561</v>
      </c>
      <c r="F344" s="9" t="str">
        <f t="shared" si="5"/>
        <v xml:space="preserve">3951  </v>
      </c>
      <c r="G344" s="3" t="s">
        <v>234</v>
      </c>
      <c r="H344" s="69">
        <v>1901255.77</v>
      </c>
    </row>
    <row r="345" spans="1:8">
      <c r="A345" s="33"/>
      <c r="B345" s="33"/>
      <c r="C345" s="82"/>
      <c r="D345" s="33"/>
      <c r="E345" s="174" t="s">
        <v>583</v>
      </c>
      <c r="F345" s="9" t="str">
        <f t="shared" si="5"/>
        <v xml:space="preserve">3981  </v>
      </c>
      <c r="G345" s="3" t="s">
        <v>233</v>
      </c>
      <c r="H345" s="69">
        <v>431835</v>
      </c>
    </row>
    <row r="346" spans="1:8">
      <c r="A346" s="33"/>
      <c r="B346" s="33"/>
      <c r="C346" s="82"/>
      <c r="D346" s="33"/>
      <c r="E346" s="170" t="s">
        <v>538</v>
      </c>
      <c r="F346" s="9" t="str">
        <f t="shared" si="5"/>
        <v xml:space="preserve">4211  </v>
      </c>
      <c r="G346" s="3" t="s">
        <v>232</v>
      </c>
      <c r="H346" s="69">
        <v>8064627.96</v>
      </c>
    </row>
    <row r="347" spans="1:8">
      <c r="A347" s="33"/>
      <c r="B347" s="33"/>
      <c r="C347" s="82"/>
      <c r="D347" s="33"/>
      <c r="E347" s="170" t="s">
        <v>538</v>
      </c>
      <c r="F347" s="9" t="str">
        <f t="shared" si="5"/>
        <v xml:space="preserve">4212  </v>
      </c>
      <c r="G347" s="3" t="s">
        <v>231</v>
      </c>
      <c r="H347" s="69">
        <v>1905540</v>
      </c>
    </row>
    <row r="348" spans="1:8">
      <c r="A348" s="119"/>
      <c r="B348" s="119"/>
      <c r="C348" s="120" t="str">
        <f>MID($G348,1,7)</f>
        <v xml:space="preserve">E0092  </v>
      </c>
      <c r="D348" s="119"/>
      <c r="E348" s="173"/>
      <c r="F348" s="120"/>
      <c r="G348" s="121" t="s">
        <v>230</v>
      </c>
      <c r="H348" s="122">
        <v>2000000</v>
      </c>
    </row>
    <row r="349" spans="1:8">
      <c r="A349" s="119"/>
      <c r="B349" s="119"/>
      <c r="C349" s="119"/>
      <c r="D349" s="123" t="str">
        <f>MID($G349,1,7)</f>
        <v xml:space="preserve">2.4.2  </v>
      </c>
      <c r="E349" s="173"/>
      <c r="F349" s="120"/>
      <c r="G349" s="121" t="s">
        <v>119</v>
      </c>
      <c r="H349" s="122">
        <v>2000000</v>
      </c>
    </row>
    <row r="350" spans="1:8">
      <c r="A350" s="33"/>
      <c r="B350" s="33"/>
      <c r="C350" s="82"/>
      <c r="D350" s="33"/>
      <c r="E350" s="175" t="s">
        <v>561</v>
      </c>
      <c r="F350" s="9" t="str">
        <f t="shared" si="5"/>
        <v xml:space="preserve">3992  </v>
      </c>
      <c r="G350" s="3" t="s">
        <v>229</v>
      </c>
      <c r="H350" s="69">
        <v>2000000</v>
      </c>
    </row>
    <row r="351" spans="1:8">
      <c r="A351" s="115"/>
      <c r="B351" s="116" t="str">
        <f>MID($G351,1,12)</f>
        <v xml:space="preserve">31111-0502  </v>
      </c>
      <c r="C351" s="115"/>
      <c r="D351" s="115"/>
      <c r="E351" s="172"/>
      <c r="F351" s="116"/>
      <c r="G351" s="117" t="s">
        <v>228</v>
      </c>
      <c r="H351" s="118">
        <v>3596359.55</v>
      </c>
    </row>
    <row r="352" spans="1:8">
      <c r="A352" s="119"/>
      <c r="B352" s="119"/>
      <c r="C352" s="120" t="str">
        <f>MID($G352,1,7)</f>
        <v xml:space="preserve">E0034  </v>
      </c>
      <c r="D352" s="119"/>
      <c r="E352" s="173"/>
      <c r="F352" s="120"/>
      <c r="G352" s="121" t="s">
        <v>227</v>
      </c>
      <c r="H352" s="122">
        <v>3596359.55</v>
      </c>
    </row>
    <row r="353" spans="1:8">
      <c r="A353" s="119"/>
      <c r="B353" s="119"/>
      <c r="C353" s="119"/>
      <c r="D353" s="123" t="str">
        <f>MID($G353,1,7)</f>
        <v xml:space="preserve">1.5.2  </v>
      </c>
      <c r="E353" s="173"/>
      <c r="F353" s="120"/>
      <c r="G353" s="121" t="s">
        <v>79</v>
      </c>
      <c r="H353" s="122">
        <v>3596359.55</v>
      </c>
    </row>
    <row r="354" spans="1:8">
      <c r="A354" s="33"/>
      <c r="B354" s="33"/>
      <c r="C354" s="82"/>
      <c r="D354" s="33"/>
      <c r="E354" s="174" t="s">
        <v>583</v>
      </c>
      <c r="F354" s="9" t="str">
        <f t="shared" si="5"/>
        <v xml:space="preserve">1131  </v>
      </c>
      <c r="G354" s="3" t="s">
        <v>36</v>
      </c>
      <c r="H354" s="69">
        <v>1880597.37</v>
      </c>
    </row>
    <row r="355" spans="1:8">
      <c r="A355" s="33"/>
      <c r="B355" s="33"/>
      <c r="C355" s="82"/>
      <c r="D355" s="33"/>
      <c r="E355" s="174" t="s">
        <v>583</v>
      </c>
      <c r="F355" s="9" t="str">
        <f t="shared" si="5"/>
        <v xml:space="preserve">1321  </v>
      </c>
      <c r="G355" s="3" t="s">
        <v>35</v>
      </c>
      <c r="H355" s="69">
        <v>40415.61</v>
      </c>
    </row>
    <row r="356" spans="1:8">
      <c r="A356" s="33"/>
      <c r="B356" s="33"/>
      <c r="C356" s="82"/>
      <c r="D356" s="33"/>
      <c r="E356" s="174" t="s">
        <v>583</v>
      </c>
      <c r="F356" s="9" t="str">
        <f t="shared" si="5"/>
        <v xml:space="preserve">1323  </v>
      </c>
      <c r="G356" s="3" t="s">
        <v>34</v>
      </c>
      <c r="H356" s="69">
        <v>329892.55</v>
      </c>
    </row>
    <row r="357" spans="1:8">
      <c r="A357" s="33"/>
      <c r="B357" s="33"/>
      <c r="C357" s="82"/>
      <c r="D357" s="33"/>
      <c r="E357" s="174" t="s">
        <v>583</v>
      </c>
      <c r="F357" s="9" t="str">
        <f t="shared" si="5"/>
        <v xml:space="preserve">1593  </v>
      </c>
      <c r="G357" s="3" t="s">
        <v>33</v>
      </c>
      <c r="H357" s="69">
        <v>171210</v>
      </c>
    </row>
    <row r="358" spans="1:8">
      <c r="A358" s="33"/>
      <c r="B358" s="33"/>
      <c r="C358" s="82"/>
      <c r="D358" s="33"/>
      <c r="E358" s="174" t="s">
        <v>583</v>
      </c>
      <c r="F358" s="9" t="str">
        <f t="shared" si="5"/>
        <v xml:space="preserve">1594  </v>
      </c>
      <c r="G358" s="3" t="s">
        <v>32</v>
      </c>
      <c r="H358" s="69">
        <v>65850</v>
      </c>
    </row>
    <row r="359" spans="1:8">
      <c r="A359" s="33"/>
      <c r="B359" s="33"/>
      <c r="C359" s="82"/>
      <c r="D359" s="33"/>
      <c r="E359" s="174" t="s">
        <v>583</v>
      </c>
      <c r="F359" s="9" t="str">
        <f t="shared" si="5"/>
        <v xml:space="preserve">1713  </v>
      </c>
      <c r="G359" s="3" t="s">
        <v>31</v>
      </c>
      <c r="H359" s="69">
        <v>207370.7</v>
      </c>
    </row>
    <row r="360" spans="1:8">
      <c r="A360" s="33"/>
      <c r="B360" s="33"/>
      <c r="C360" s="82"/>
      <c r="D360" s="33"/>
      <c r="E360" s="174" t="s">
        <v>583</v>
      </c>
      <c r="F360" s="9" t="str">
        <f t="shared" si="5"/>
        <v xml:space="preserve">1714  </v>
      </c>
      <c r="G360" s="3" t="s">
        <v>30</v>
      </c>
      <c r="H360" s="69">
        <v>207370.7</v>
      </c>
    </row>
    <row r="361" spans="1:8">
      <c r="A361" s="33"/>
      <c r="B361" s="33"/>
      <c r="C361" s="82"/>
      <c r="D361" s="33"/>
      <c r="E361" s="175" t="s">
        <v>561</v>
      </c>
      <c r="F361" s="9" t="str">
        <f t="shared" si="5"/>
        <v xml:space="preserve">2111  </v>
      </c>
      <c r="G361" s="3" t="s">
        <v>29</v>
      </c>
      <c r="H361" s="69">
        <v>114614.37</v>
      </c>
    </row>
    <row r="362" spans="1:8">
      <c r="A362" s="33"/>
      <c r="B362" s="33"/>
      <c r="C362" s="82"/>
      <c r="D362" s="33"/>
      <c r="E362" s="175" t="s">
        <v>561</v>
      </c>
      <c r="F362" s="9" t="str">
        <f t="shared" si="5"/>
        <v xml:space="preserve">2141  </v>
      </c>
      <c r="G362" s="3" t="s">
        <v>28</v>
      </c>
      <c r="H362" s="69">
        <v>181032.06</v>
      </c>
    </row>
    <row r="363" spans="1:8">
      <c r="A363" s="33"/>
      <c r="B363" s="33"/>
      <c r="C363" s="82"/>
      <c r="D363" s="33"/>
      <c r="E363" s="175" t="s">
        <v>561</v>
      </c>
      <c r="F363" s="9" t="str">
        <f t="shared" si="5"/>
        <v xml:space="preserve">2151  </v>
      </c>
      <c r="G363" s="3" t="s">
        <v>43</v>
      </c>
      <c r="H363" s="69">
        <v>43210</v>
      </c>
    </row>
    <row r="364" spans="1:8">
      <c r="A364" s="33"/>
      <c r="B364" s="33"/>
      <c r="C364" s="82"/>
      <c r="D364" s="33"/>
      <c r="E364" s="175" t="s">
        <v>561</v>
      </c>
      <c r="F364" s="9" t="str">
        <f t="shared" si="5"/>
        <v xml:space="preserve">2212  </v>
      </c>
      <c r="G364" s="3" t="s">
        <v>50</v>
      </c>
      <c r="H364" s="69">
        <v>84503.54</v>
      </c>
    </row>
    <row r="365" spans="1:8">
      <c r="A365" s="33"/>
      <c r="B365" s="33"/>
      <c r="C365" s="82"/>
      <c r="D365" s="33"/>
      <c r="E365" s="175" t="s">
        <v>561</v>
      </c>
      <c r="F365" s="9" t="str">
        <f t="shared" si="5"/>
        <v xml:space="preserve">2931  </v>
      </c>
      <c r="G365" s="3" t="s">
        <v>152</v>
      </c>
      <c r="H365" s="69">
        <v>20583.38</v>
      </c>
    </row>
    <row r="366" spans="1:8">
      <c r="A366" s="33"/>
      <c r="B366" s="33"/>
      <c r="C366" s="82"/>
      <c r="D366" s="33"/>
      <c r="E366" s="175" t="s">
        <v>561</v>
      </c>
      <c r="F366" s="9" t="str">
        <f t="shared" si="5"/>
        <v xml:space="preserve">3181  </v>
      </c>
      <c r="G366" s="3" t="s">
        <v>67</v>
      </c>
      <c r="H366" s="69">
        <v>200</v>
      </c>
    </row>
    <row r="367" spans="1:8">
      <c r="A367" s="33"/>
      <c r="B367" s="33"/>
      <c r="C367" s="82"/>
      <c r="D367" s="33"/>
      <c r="E367" s="175" t="s">
        <v>561</v>
      </c>
      <c r="F367" s="9" t="str">
        <f t="shared" si="5"/>
        <v xml:space="preserve">3521  </v>
      </c>
      <c r="G367" s="3" t="s">
        <v>66</v>
      </c>
      <c r="H367" s="69">
        <v>2494</v>
      </c>
    </row>
    <row r="368" spans="1:8">
      <c r="A368" s="33"/>
      <c r="B368" s="33"/>
      <c r="C368" s="82"/>
      <c r="D368" s="33"/>
      <c r="E368" s="170" t="s">
        <v>536</v>
      </c>
      <c r="F368" s="9" t="str">
        <f t="shared" si="5"/>
        <v xml:space="preserve">5151  </v>
      </c>
      <c r="G368" s="3" t="s">
        <v>77</v>
      </c>
      <c r="H368" s="69">
        <v>247015.27</v>
      </c>
    </row>
    <row r="369" spans="1:8">
      <c r="A369" s="115"/>
      <c r="B369" s="116" t="str">
        <f>MID($G369,1,12)</f>
        <v xml:space="preserve">31111-0503  </v>
      </c>
      <c r="C369" s="115"/>
      <c r="D369" s="115"/>
      <c r="E369" s="172"/>
      <c r="F369" s="116"/>
      <c r="G369" s="117" t="s">
        <v>226</v>
      </c>
      <c r="H369" s="118">
        <v>1378091.25</v>
      </c>
    </row>
    <row r="370" spans="1:8">
      <c r="A370" s="119"/>
      <c r="B370" s="119"/>
      <c r="C370" s="120" t="str">
        <f>MID($G370,1,7)</f>
        <v xml:space="preserve">E0035  </v>
      </c>
      <c r="D370" s="119"/>
      <c r="E370" s="173"/>
      <c r="F370" s="120"/>
      <c r="G370" s="121" t="s">
        <v>225</v>
      </c>
      <c r="H370" s="122">
        <v>1378091.25</v>
      </c>
    </row>
    <row r="371" spans="1:8">
      <c r="A371" s="119"/>
      <c r="B371" s="119"/>
      <c r="C371" s="119"/>
      <c r="D371" s="123" t="str">
        <f>MID($G371,1,7)</f>
        <v xml:space="preserve">1.5.2  </v>
      </c>
      <c r="E371" s="173"/>
      <c r="F371" s="120"/>
      <c r="G371" s="121" t="s">
        <v>79</v>
      </c>
      <c r="H371" s="122">
        <v>1378091.25</v>
      </c>
    </row>
    <row r="372" spans="1:8">
      <c r="A372" s="33"/>
      <c r="B372" s="33"/>
      <c r="C372" s="82"/>
      <c r="D372" s="33"/>
      <c r="E372" s="174" t="s">
        <v>583</v>
      </c>
      <c r="F372" s="9" t="str">
        <f t="shared" si="5"/>
        <v xml:space="preserve">1131  </v>
      </c>
      <c r="G372" s="3" t="s">
        <v>36</v>
      </c>
      <c r="H372" s="69">
        <v>676812.36</v>
      </c>
    </row>
    <row r="373" spans="1:8">
      <c r="A373" s="33"/>
      <c r="B373" s="33"/>
      <c r="C373" s="82"/>
      <c r="D373" s="33"/>
      <c r="E373" s="174" t="s">
        <v>583</v>
      </c>
      <c r="F373" s="9" t="str">
        <f t="shared" si="5"/>
        <v xml:space="preserve">1321  </v>
      </c>
      <c r="G373" s="3" t="s">
        <v>35</v>
      </c>
      <c r="H373" s="69">
        <v>15179.47</v>
      </c>
    </row>
    <row r="374" spans="1:8">
      <c r="A374" s="33"/>
      <c r="B374" s="33"/>
      <c r="C374" s="82"/>
      <c r="D374" s="33"/>
      <c r="E374" s="174" t="s">
        <v>583</v>
      </c>
      <c r="F374" s="9" t="str">
        <f t="shared" si="5"/>
        <v xml:space="preserve">1323  </v>
      </c>
      <c r="G374" s="3" t="s">
        <v>34</v>
      </c>
      <c r="H374" s="69">
        <v>124854.93</v>
      </c>
    </row>
    <row r="375" spans="1:8">
      <c r="A375" s="33"/>
      <c r="B375" s="33"/>
      <c r="C375" s="82"/>
      <c r="D375" s="33"/>
      <c r="E375" s="174" t="s">
        <v>583</v>
      </c>
      <c r="F375" s="9" t="str">
        <f t="shared" si="5"/>
        <v xml:space="preserve">1593  </v>
      </c>
      <c r="G375" s="3" t="s">
        <v>33</v>
      </c>
      <c r="H375" s="69">
        <v>65130</v>
      </c>
    </row>
    <row r="376" spans="1:8">
      <c r="A376" s="33"/>
      <c r="B376" s="33"/>
      <c r="C376" s="82"/>
      <c r="D376" s="33"/>
      <c r="E376" s="174" t="s">
        <v>583</v>
      </c>
      <c r="F376" s="9" t="str">
        <f t="shared" si="5"/>
        <v xml:space="preserve">1594  </v>
      </c>
      <c r="G376" s="3" t="s">
        <v>32</v>
      </c>
      <c r="H376" s="69">
        <v>25050</v>
      </c>
    </row>
    <row r="377" spans="1:8">
      <c r="A377" s="33"/>
      <c r="B377" s="33"/>
      <c r="C377" s="82"/>
      <c r="D377" s="33"/>
      <c r="E377" s="174" t="s">
        <v>583</v>
      </c>
      <c r="F377" s="9" t="str">
        <f t="shared" si="5"/>
        <v xml:space="preserve">1713  </v>
      </c>
      <c r="G377" s="3" t="s">
        <v>31</v>
      </c>
      <c r="H377" s="69">
        <v>71219.55</v>
      </c>
    </row>
    <row r="378" spans="1:8">
      <c r="A378" s="33"/>
      <c r="B378" s="33"/>
      <c r="C378" s="82"/>
      <c r="D378" s="33"/>
      <c r="E378" s="174" t="s">
        <v>583</v>
      </c>
      <c r="F378" s="9" t="str">
        <f t="shared" si="5"/>
        <v xml:space="preserve">1714  </v>
      </c>
      <c r="G378" s="3" t="s">
        <v>30</v>
      </c>
      <c r="H378" s="69">
        <v>71219.55</v>
      </c>
    </row>
    <row r="379" spans="1:8">
      <c r="A379" s="33"/>
      <c r="B379" s="33"/>
      <c r="C379" s="82"/>
      <c r="D379" s="33"/>
      <c r="E379" s="175" t="s">
        <v>561</v>
      </c>
      <c r="F379" s="9" t="str">
        <f t="shared" si="5"/>
        <v xml:space="preserve">2111  </v>
      </c>
      <c r="G379" s="3" t="s">
        <v>29</v>
      </c>
      <c r="H379" s="69">
        <v>29992.02</v>
      </c>
    </row>
    <row r="380" spans="1:8">
      <c r="A380" s="33"/>
      <c r="B380" s="33"/>
      <c r="C380" s="82"/>
      <c r="D380" s="33"/>
      <c r="E380" s="175" t="s">
        <v>561</v>
      </c>
      <c r="F380" s="9" t="str">
        <f t="shared" si="5"/>
        <v xml:space="preserve">2141  </v>
      </c>
      <c r="G380" s="3" t="s">
        <v>28</v>
      </c>
      <c r="H380" s="69">
        <v>27619.33</v>
      </c>
    </row>
    <row r="381" spans="1:8">
      <c r="A381" s="33"/>
      <c r="B381" s="33"/>
      <c r="C381" s="82"/>
      <c r="D381" s="33"/>
      <c r="E381" s="175" t="s">
        <v>561</v>
      </c>
      <c r="F381" s="9" t="str">
        <f t="shared" si="5"/>
        <v xml:space="preserve">2161  </v>
      </c>
      <c r="G381" s="3" t="s">
        <v>27</v>
      </c>
      <c r="H381" s="69">
        <v>963.65</v>
      </c>
    </row>
    <row r="382" spans="1:8">
      <c r="A382" s="33"/>
      <c r="B382" s="33"/>
      <c r="C382" s="82"/>
      <c r="D382" s="33"/>
      <c r="E382" s="175" t="s">
        <v>561</v>
      </c>
      <c r="F382" s="9" t="str">
        <f t="shared" si="5"/>
        <v xml:space="preserve">2212  </v>
      </c>
      <c r="G382" s="3" t="s">
        <v>50</v>
      </c>
      <c r="H382" s="69">
        <v>1259.99</v>
      </c>
    </row>
    <row r="383" spans="1:8">
      <c r="A383" s="33"/>
      <c r="B383" s="33"/>
      <c r="C383" s="82"/>
      <c r="D383" s="33"/>
      <c r="E383" s="175" t="s">
        <v>561</v>
      </c>
      <c r="F383" s="9" t="str">
        <f t="shared" si="5"/>
        <v xml:space="preserve">3312  </v>
      </c>
      <c r="G383" s="3" t="s">
        <v>224</v>
      </c>
      <c r="H383" s="69">
        <v>71020.399999999994</v>
      </c>
    </row>
    <row r="384" spans="1:8">
      <c r="A384" s="33"/>
      <c r="B384" s="33"/>
      <c r="C384" s="82"/>
      <c r="D384" s="33"/>
      <c r="E384" s="170" t="s">
        <v>537</v>
      </c>
      <c r="F384" s="9" t="str">
        <f t="shared" si="5"/>
        <v xml:space="preserve">4424  </v>
      </c>
      <c r="G384" s="3" t="s">
        <v>223</v>
      </c>
      <c r="H384" s="69">
        <v>197770</v>
      </c>
    </row>
    <row r="385" spans="1:8">
      <c r="A385" s="115"/>
      <c r="B385" s="116" t="str">
        <f>MID($G385,1,12)</f>
        <v xml:space="preserve">31111-0504  </v>
      </c>
      <c r="C385" s="115"/>
      <c r="D385" s="115"/>
      <c r="E385" s="172"/>
      <c r="F385" s="116"/>
      <c r="G385" s="117" t="s">
        <v>222</v>
      </c>
      <c r="H385" s="118">
        <v>641797.22</v>
      </c>
    </row>
    <row r="386" spans="1:8">
      <c r="A386" s="119"/>
      <c r="B386" s="119"/>
      <c r="C386" s="120" t="str">
        <f>MID($G386,1,7)</f>
        <v xml:space="preserve">E0036  </v>
      </c>
      <c r="D386" s="119"/>
      <c r="E386" s="173"/>
      <c r="F386" s="120"/>
      <c r="G386" s="121" t="s">
        <v>221</v>
      </c>
      <c r="H386" s="122">
        <v>641797.22</v>
      </c>
    </row>
    <row r="387" spans="1:8">
      <c r="A387" s="119"/>
      <c r="B387" s="119"/>
      <c r="C387" s="119"/>
      <c r="D387" s="123" t="str">
        <f>MID($G387,1,7)</f>
        <v xml:space="preserve">1.8.1  </v>
      </c>
      <c r="E387" s="173"/>
      <c r="F387" s="120"/>
      <c r="G387" s="121" t="s">
        <v>220</v>
      </c>
      <c r="H387" s="122">
        <v>641797.22</v>
      </c>
    </row>
    <row r="388" spans="1:8">
      <c r="A388" s="33"/>
      <c r="B388" s="33"/>
      <c r="C388" s="82"/>
      <c r="D388" s="33"/>
      <c r="E388" s="174" t="s">
        <v>583</v>
      </c>
      <c r="F388" s="9" t="str">
        <f t="shared" si="5"/>
        <v xml:space="preserve">1131  </v>
      </c>
      <c r="G388" s="3" t="s">
        <v>36</v>
      </c>
      <c r="H388" s="69">
        <v>306574.65999999997</v>
      </c>
    </row>
    <row r="389" spans="1:8">
      <c r="A389" s="33"/>
      <c r="B389" s="33"/>
      <c r="C389" s="82"/>
      <c r="D389" s="33"/>
      <c r="E389" s="174" t="s">
        <v>583</v>
      </c>
      <c r="F389" s="9" t="str">
        <f t="shared" si="5"/>
        <v xml:space="preserve">1321  </v>
      </c>
      <c r="G389" s="3" t="s">
        <v>35</v>
      </c>
      <c r="H389" s="69">
        <v>5878.86</v>
      </c>
    </row>
    <row r="390" spans="1:8">
      <c r="A390" s="33"/>
      <c r="B390" s="33"/>
      <c r="C390" s="82"/>
      <c r="D390" s="33"/>
      <c r="E390" s="174" t="s">
        <v>583</v>
      </c>
      <c r="F390" s="9" t="str">
        <f t="shared" si="5"/>
        <v xml:space="preserve">1323  </v>
      </c>
      <c r="G390" s="3" t="s">
        <v>34</v>
      </c>
      <c r="H390" s="69">
        <v>41060.76</v>
      </c>
    </row>
    <row r="391" spans="1:8">
      <c r="A391" s="33"/>
      <c r="B391" s="33"/>
      <c r="C391" s="82"/>
      <c r="D391" s="33"/>
      <c r="E391" s="174" t="s">
        <v>583</v>
      </c>
      <c r="F391" s="9" t="str">
        <f t="shared" si="5"/>
        <v xml:space="preserve">1593  </v>
      </c>
      <c r="G391" s="3" t="s">
        <v>33</v>
      </c>
      <c r="H391" s="69">
        <v>27690</v>
      </c>
    </row>
    <row r="392" spans="1:8">
      <c r="A392" s="33"/>
      <c r="B392" s="33"/>
      <c r="C392" s="82"/>
      <c r="D392" s="33"/>
      <c r="E392" s="174" t="s">
        <v>583</v>
      </c>
      <c r="F392" s="9" t="str">
        <f t="shared" si="5"/>
        <v xml:space="preserve">1594  </v>
      </c>
      <c r="G392" s="3" t="s">
        <v>32</v>
      </c>
      <c r="H392" s="69">
        <v>10650</v>
      </c>
    </row>
    <row r="393" spans="1:8">
      <c r="A393" s="33"/>
      <c r="B393" s="33"/>
      <c r="C393" s="82"/>
      <c r="D393" s="33"/>
      <c r="E393" s="174" t="s">
        <v>583</v>
      </c>
      <c r="F393" s="9" t="str">
        <f t="shared" si="5"/>
        <v xml:space="preserve">1713  </v>
      </c>
      <c r="G393" s="3" t="s">
        <v>31</v>
      </c>
      <c r="H393" s="69">
        <v>18768.95</v>
      </c>
    </row>
    <row r="394" spans="1:8">
      <c r="A394" s="33"/>
      <c r="B394" s="33"/>
      <c r="C394" s="82"/>
      <c r="D394" s="33"/>
      <c r="E394" s="174" t="s">
        <v>583</v>
      </c>
      <c r="F394" s="9" t="str">
        <f t="shared" si="5"/>
        <v xml:space="preserve">1714  </v>
      </c>
      <c r="G394" s="3" t="s">
        <v>30</v>
      </c>
      <c r="H394" s="69">
        <v>18768.95</v>
      </c>
    </row>
    <row r="395" spans="1:8">
      <c r="A395" s="33"/>
      <c r="B395" s="33"/>
      <c r="C395" s="82"/>
      <c r="D395" s="33"/>
      <c r="E395" s="175" t="s">
        <v>561</v>
      </c>
      <c r="F395" s="9" t="str">
        <f t="shared" si="5"/>
        <v xml:space="preserve">2111  </v>
      </c>
      <c r="G395" s="3" t="s">
        <v>29</v>
      </c>
      <c r="H395" s="69">
        <v>10622.5</v>
      </c>
    </row>
    <row r="396" spans="1:8">
      <c r="A396" s="33"/>
      <c r="B396" s="33"/>
      <c r="C396" s="82"/>
      <c r="D396" s="33"/>
      <c r="E396" s="175" t="s">
        <v>561</v>
      </c>
      <c r="F396" s="9" t="str">
        <f t="shared" si="5"/>
        <v xml:space="preserve">2141  </v>
      </c>
      <c r="G396" s="3" t="s">
        <v>28</v>
      </c>
      <c r="H396" s="69">
        <v>16858.61</v>
      </c>
    </row>
    <row r="397" spans="1:8">
      <c r="A397" s="33"/>
      <c r="B397" s="33"/>
      <c r="C397" s="82"/>
      <c r="D397" s="33"/>
      <c r="E397" s="175" t="s">
        <v>561</v>
      </c>
      <c r="F397" s="9" t="str">
        <f t="shared" ref="F397:F460" si="6">MID($G397,1,6)</f>
        <v xml:space="preserve">3451  </v>
      </c>
      <c r="G397" s="3" t="s">
        <v>219</v>
      </c>
      <c r="H397" s="69">
        <v>172832.32</v>
      </c>
    </row>
    <row r="398" spans="1:8">
      <c r="A398" s="33"/>
      <c r="B398" s="33"/>
      <c r="C398" s="82"/>
      <c r="D398" s="33"/>
      <c r="E398" s="175" t="s">
        <v>561</v>
      </c>
      <c r="F398" s="9" t="str">
        <f t="shared" si="6"/>
        <v xml:space="preserve">3921  </v>
      </c>
      <c r="G398" s="3" t="s">
        <v>218</v>
      </c>
      <c r="H398" s="69">
        <v>12091.61</v>
      </c>
    </row>
    <row r="399" spans="1:8">
      <c r="A399" s="115"/>
      <c r="B399" s="116" t="str">
        <f>MID($G399,1,12)</f>
        <v xml:space="preserve">31111-0505  </v>
      </c>
      <c r="C399" s="115"/>
      <c r="D399" s="115"/>
      <c r="E399" s="172"/>
      <c r="F399" s="116"/>
      <c r="G399" s="117" t="s">
        <v>217</v>
      </c>
      <c r="H399" s="118">
        <v>857928.67</v>
      </c>
    </row>
    <row r="400" spans="1:8">
      <c r="A400" s="119"/>
      <c r="B400" s="119"/>
      <c r="C400" s="120" t="str">
        <f>MID($G400,1,7)</f>
        <v xml:space="preserve">E0087  </v>
      </c>
      <c r="D400" s="119"/>
      <c r="E400" s="173"/>
      <c r="F400" s="120"/>
      <c r="G400" s="121" t="s">
        <v>216</v>
      </c>
      <c r="H400" s="122">
        <v>857928.67</v>
      </c>
    </row>
    <row r="401" spans="1:8">
      <c r="A401" s="119"/>
      <c r="B401" s="119"/>
      <c r="C401" s="119"/>
      <c r="D401" s="123" t="str">
        <f>MID($G401,1,7)</f>
        <v xml:space="preserve">1.8.5  </v>
      </c>
      <c r="E401" s="173"/>
      <c r="F401" s="120"/>
      <c r="G401" s="121" t="s">
        <v>70</v>
      </c>
      <c r="H401" s="122">
        <v>857928.67</v>
      </c>
    </row>
    <row r="402" spans="1:8">
      <c r="A402" s="33"/>
      <c r="B402" s="33"/>
      <c r="C402" s="82"/>
      <c r="D402" s="33"/>
      <c r="E402" s="174" t="s">
        <v>583</v>
      </c>
      <c r="F402" s="9" t="str">
        <f t="shared" si="6"/>
        <v xml:space="preserve">1131  </v>
      </c>
      <c r="G402" s="3" t="s">
        <v>36</v>
      </c>
      <c r="H402" s="69">
        <v>475881.16</v>
      </c>
    </row>
    <row r="403" spans="1:8">
      <c r="A403" s="33"/>
      <c r="B403" s="33"/>
      <c r="C403" s="82"/>
      <c r="D403" s="33"/>
      <c r="E403" s="174" t="s">
        <v>583</v>
      </c>
      <c r="F403" s="9" t="str">
        <f t="shared" si="6"/>
        <v xml:space="preserve">1321  </v>
      </c>
      <c r="G403" s="3" t="s">
        <v>35</v>
      </c>
      <c r="H403" s="69">
        <v>10123.16</v>
      </c>
    </row>
    <row r="404" spans="1:8">
      <c r="A404" s="33"/>
      <c r="B404" s="33"/>
      <c r="C404" s="82"/>
      <c r="D404" s="33"/>
      <c r="E404" s="174" t="s">
        <v>583</v>
      </c>
      <c r="F404" s="9" t="str">
        <f t="shared" si="6"/>
        <v xml:space="preserve">1323  </v>
      </c>
      <c r="G404" s="3" t="s">
        <v>34</v>
      </c>
      <c r="H404" s="69">
        <v>71649.66</v>
      </c>
    </row>
    <row r="405" spans="1:8">
      <c r="A405" s="33"/>
      <c r="B405" s="33"/>
      <c r="C405" s="82"/>
      <c r="D405" s="33"/>
      <c r="E405" s="174" t="s">
        <v>583</v>
      </c>
      <c r="F405" s="9" t="str">
        <f t="shared" si="6"/>
        <v xml:space="preserve">1593  </v>
      </c>
      <c r="G405" s="3" t="s">
        <v>33</v>
      </c>
      <c r="H405" s="69">
        <v>55770</v>
      </c>
    </row>
    <row r="406" spans="1:8">
      <c r="A406" s="33"/>
      <c r="B406" s="33"/>
      <c r="C406" s="82"/>
      <c r="D406" s="33"/>
      <c r="E406" s="174" t="s">
        <v>583</v>
      </c>
      <c r="F406" s="9" t="str">
        <f t="shared" si="6"/>
        <v xml:space="preserve">1594  </v>
      </c>
      <c r="G406" s="3" t="s">
        <v>32</v>
      </c>
      <c r="H406" s="69">
        <v>21450</v>
      </c>
    </row>
    <row r="407" spans="1:8">
      <c r="A407" s="33"/>
      <c r="B407" s="33"/>
      <c r="C407" s="82"/>
      <c r="D407" s="33"/>
      <c r="E407" s="174" t="s">
        <v>583</v>
      </c>
      <c r="F407" s="9" t="str">
        <f t="shared" si="6"/>
        <v xml:space="preserve">1713  </v>
      </c>
      <c r="G407" s="3" t="s">
        <v>31</v>
      </c>
      <c r="H407" s="69">
        <v>48271.25</v>
      </c>
    </row>
    <row r="408" spans="1:8">
      <c r="A408" s="33"/>
      <c r="B408" s="33"/>
      <c r="C408" s="82"/>
      <c r="D408" s="33"/>
      <c r="E408" s="174" t="s">
        <v>583</v>
      </c>
      <c r="F408" s="9" t="str">
        <f t="shared" si="6"/>
        <v xml:space="preserve">1714  </v>
      </c>
      <c r="G408" s="3" t="s">
        <v>30</v>
      </c>
      <c r="H408" s="69">
        <v>48271.25</v>
      </c>
    </row>
    <row r="409" spans="1:8">
      <c r="A409" s="33"/>
      <c r="B409" s="33"/>
      <c r="C409" s="82"/>
      <c r="D409" s="33"/>
      <c r="E409" s="175" t="s">
        <v>561</v>
      </c>
      <c r="F409" s="9" t="str">
        <f t="shared" si="6"/>
        <v xml:space="preserve">2111  </v>
      </c>
      <c r="G409" s="3" t="s">
        <v>29</v>
      </c>
      <c r="H409" s="69">
        <v>4876</v>
      </c>
    </row>
    <row r="410" spans="1:8">
      <c r="A410" s="33"/>
      <c r="B410" s="33"/>
      <c r="C410" s="82"/>
      <c r="D410" s="33"/>
      <c r="E410" s="175" t="s">
        <v>561</v>
      </c>
      <c r="F410" s="9" t="str">
        <f t="shared" si="6"/>
        <v xml:space="preserve">2141  </v>
      </c>
      <c r="G410" s="3" t="s">
        <v>28</v>
      </c>
      <c r="H410" s="69">
        <v>28862.720000000001</v>
      </c>
    </row>
    <row r="411" spans="1:8">
      <c r="A411" s="33"/>
      <c r="B411" s="33"/>
      <c r="C411" s="82"/>
      <c r="D411" s="33"/>
      <c r="E411" s="175" t="s">
        <v>561</v>
      </c>
      <c r="F411" s="9" t="str">
        <f t="shared" si="6"/>
        <v xml:space="preserve">2161  </v>
      </c>
      <c r="G411" s="3" t="s">
        <v>27</v>
      </c>
      <c r="H411" s="69">
        <v>252</v>
      </c>
    </row>
    <row r="412" spans="1:8">
      <c r="A412" s="33"/>
      <c r="B412" s="33"/>
      <c r="C412" s="82"/>
      <c r="D412" s="33"/>
      <c r="E412" s="175" t="s">
        <v>561</v>
      </c>
      <c r="F412" s="9" t="str">
        <f t="shared" si="6"/>
        <v xml:space="preserve">2461  </v>
      </c>
      <c r="G412" s="3" t="s">
        <v>57</v>
      </c>
      <c r="H412" s="69">
        <v>6553.53</v>
      </c>
    </row>
    <row r="413" spans="1:8">
      <c r="A413" s="33"/>
      <c r="B413" s="33"/>
      <c r="C413" s="82"/>
      <c r="D413" s="33"/>
      <c r="E413" s="175" t="s">
        <v>561</v>
      </c>
      <c r="F413" s="9" t="str">
        <f t="shared" si="6"/>
        <v xml:space="preserve">2471  </v>
      </c>
      <c r="G413" s="3" t="s">
        <v>56</v>
      </c>
      <c r="H413" s="69">
        <v>510</v>
      </c>
    </row>
    <row r="414" spans="1:8">
      <c r="A414" s="33"/>
      <c r="B414" s="33"/>
      <c r="C414" s="82"/>
      <c r="D414" s="33"/>
      <c r="E414" s="175" t="s">
        <v>561</v>
      </c>
      <c r="F414" s="9" t="str">
        <f t="shared" si="6"/>
        <v xml:space="preserve">2491  </v>
      </c>
      <c r="G414" s="3" t="s">
        <v>55</v>
      </c>
      <c r="H414" s="69">
        <v>65</v>
      </c>
    </row>
    <row r="415" spans="1:8">
      <c r="A415" s="33"/>
      <c r="B415" s="33"/>
      <c r="C415" s="82"/>
      <c r="D415" s="33"/>
      <c r="E415" s="175" t="s">
        <v>561</v>
      </c>
      <c r="F415" s="9" t="str">
        <f t="shared" si="6"/>
        <v xml:space="preserve">2561  </v>
      </c>
      <c r="G415" s="3" t="s">
        <v>106</v>
      </c>
      <c r="H415" s="69">
        <v>13</v>
      </c>
    </row>
    <row r="416" spans="1:8">
      <c r="A416" s="33"/>
      <c r="B416" s="33"/>
      <c r="C416" s="82"/>
      <c r="D416" s="33"/>
      <c r="E416" s="175" t="s">
        <v>561</v>
      </c>
      <c r="F416" s="9" t="str">
        <f t="shared" si="6"/>
        <v xml:space="preserve">2921  </v>
      </c>
      <c r="G416" s="3" t="s">
        <v>69</v>
      </c>
      <c r="H416" s="69">
        <v>399.99</v>
      </c>
    </row>
    <row r="417" spans="1:8">
      <c r="A417" s="33"/>
      <c r="B417" s="33"/>
      <c r="C417" s="82"/>
      <c r="D417" s="33"/>
      <c r="E417" s="175" t="s">
        <v>561</v>
      </c>
      <c r="F417" s="9" t="str">
        <f t="shared" si="6"/>
        <v xml:space="preserve">2941  </v>
      </c>
      <c r="G417" s="3" t="s">
        <v>68</v>
      </c>
      <c r="H417" s="69">
        <v>24811.14</v>
      </c>
    </row>
    <row r="418" spans="1:8">
      <c r="A418" s="33"/>
      <c r="B418" s="33"/>
      <c r="C418" s="82"/>
      <c r="D418" s="33"/>
      <c r="E418" s="175" t="s">
        <v>561</v>
      </c>
      <c r="F418" s="9" t="str">
        <f t="shared" si="6"/>
        <v xml:space="preserve">3361  </v>
      </c>
      <c r="G418" s="3" t="s">
        <v>41</v>
      </c>
      <c r="H418" s="69">
        <v>41620.800000000003</v>
      </c>
    </row>
    <row r="419" spans="1:8">
      <c r="A419" s="33"/>
      <c r="B419" s="33"/>
      <c r="C419" s="82"/>
      <c r="D419" s="33"/>
      <c r="E419" s="175" t="s">
        <v>561</v>
      </c>
      <c r="F419" s="9" t="str">
        <f t="shared" si="6"/>
        <v xml:space="preserve">3531  </v>
      </c>
      <c r="G419" s="3" t="s">
        <v>149</v>
      </c>
      <c r="H419" s="69">
        <v>18548.009999999998</v>
      </c>
    </row>
    <row r="420" spans="1:8">
      <c r="A420" s="115"/>
      <c r="B420" s="116" t="str">
        <f>MID($G420,1,12)</f>
        <v xml:space="preserve">31111-0601  </v>
      </c>
      <c r="C420" s="115"/>
      <c r="D420" s="115"/>
      <c r="E420" s="172"/>
      <c r="F420" s="116"/>
      <c r="G420" s="117" t="s">
        <v>215</v>
      </c>
      <c r="H420" s="118">
        <v>783809.09</v>
      </c>
    </row>
    <row r="421" spans="1:8">
      <c r="A421" s="119"/>
      <c r="B421" s="119"/>
      <c r="C421" s="120" t="str">
        <f>MID($G421,1,7)</f>
        <v xml:space="preserve">O0037  </v>
      </c>
      <c r="D421" s="119"/>
      <c r="E421" s="173"/>
      <c r="F421" s="120"/>
      <c r="G421" s="121" t="s">
        <v>214</v>
      </c>
      <c r="H421" s="122">
        <v>783809.09</v>
      </c>
    </row>
    <row r="422" spans="1:8">
      <c r="A422" s="119"/>
      <c r="B422" s="119"/>
      <c r="C422" s="119"/>
      <c r="D422" s="123" t="str">
        <f>MID($G422,1,7)</f>
        <v xml:space="preserve">1.3.4  </v>
      </c>
      <c r="E422" s="173"/>
      <c r="F422" s="120"/>
      <c r="G422" s="121" t="s">
        <v>22</v>
      </c>
      <c r="H422" s="122">
        <v>783809.09</v>
      </c>
    </row>
    <row r="423" spans="1:8">
      <c r="A423" s="33"/>
      <c r="B423" s="33"/>
      <c r="C423" s="82"/>
      <c r="D423" s="33"/>
      <c r="E423" s="174" t="s">
        <v>583</v>
      </c>
      <c r="F423" s="9" t="str">
        <f t="shared" si="6"/>
        <v xml:space="preserve">1131  </v>
      </c>
      <c r="G423" s="3" t="s">
        <v>36</v>
      </c>
      <c r="H423" s="69">
        <v>553945.19999999995</v>
      </c>
    </row>
    <row r="424" spans="1:8">
      <c r="A424" s="33"/>
      <c r="B424" s="33"/>
      <c r="C424" s="82"/>
      <c r="D424" s="33"/>
      <c r="E424" s="174" t="s">
        <v>583</v>
      </c>
      <c r="F424" s="9" t="str">
        <f t="shared" si="6"/>
        <v xml:space="preserve">1321  </v>
      </c>
      <c r="G424" s="3" t="s">
        <v>35</v>
      </c>
      <c r="H424" s="69">
        <v>10372</v>
      </c>
    </row>
    <row r="425" spans="1:8">
      <c r="A425" s="33"/>
      <c r="B425" s="33"/>
      <c r="C425" s="82"/>
      <c r="D425" s="33"/>
      <c r="E425" s="174" t="s">
        <v>583</v>
      </c>
      <c r="F425" s="9" t="str">
        <f t="shared" si="6"/>
        <v xml:space="preserve">1323  </v>
      </c>
      <c r="G425" s="3" t="s">
        <v>34</v>
      </c>
      <c r="H425" s="69">
        <v>86429.99</v>
      </c>
    </row>
    <row r="426" spans="1:8">
      <c r="A426" s="33"/>
      <c r="B426" s="33"/>
      <c r="C426" s="82"/>
      <c r="D426" s="33"/>
      <c r="E426" s="174" t="s">
        <v>583</v>
      </c>
      <c r="F426" s="9" t="str">
        <f t="shared" si="6"/>
        <v xml:space="preserve">1593  </v>
      </c>
      <c r="G426" s="3" t="s">
        <v>33</v>
      </c>
      <c r="H426" s="69">
        <v>28080</v>
      </c>
    </row>
    <row r="427" spans="1:8">
      <c r="A427" s="33"/>
      <c r="B427" s="33"/>
      <c r="C427" s="82"/>
      <c r="D427" s="33"/>
      <c r="E427" s="174" t="s">
        <v>583</v>
      </c>
      <c r="F427" s="9" t="str">
        <f t="shared" si="6"/>
        <v xml:space="preserve">1594  </v>
      </c>
      <c r="G427" s="3" t="s">
        <v>32</v>
      </c>
      <c r="H427" s="69">
        <v>10800</v>
      </c>
    </row>
    <row r="428" spans="1:8">
      <c r="A428" s="33"/>
      <c r="B428" s="33"/>
      <c r="C428" s="82"/>
      <c r="D428" s="33"/>
      <c r="E428" s="174" t="s">
        <v>583</v>
      </c>
      <c r="F428" s="9" t="str">
        <f t="shared" si="6"/>
        <v xml:space="preserve">1713  </v>
      </c>
      <c r="G428" s="3" t="s">
        <v>31</v>
      </c>
      <c r="H428" s="69">
        <v>14735.4</v>
      </c>
    </row>
    <row r="429" spans="1:8">
      <c r="A429" s="33"/>
      <c r="B429" s="33"/>
      <c r="C429" s="82"/>
      <c r="D429" s="33"/>
      <c r="E429" s="174" t="s">
        <v>583</v>
      </c>
      <c r="F429" s="9" t="str">
        <f t="shared" si="6"/>
        <v xml:space="preserve">1714  </v>
      </c>
      <c r="G429" s="3" t="s">
        <v>30</v>
      </c>
      <c r="H429" s="69">
        <v>14735.4</v>
      </c>
    </row>
    <row r="430" spans="1:8">
      <c r="A430" s="33"/>
      <c r="B430" s="33"/>
      <c r="C430" s="82"/>
      <c r="D430" s="33"/>
      <c r="E430" s="175" t="s">
        <v>561</v>
      </c>
      <c r="F430" s="9" t="str">
        <f t="shared" si="6"/>
        <v xml:space="preserve">2111  </v>
      </c>
      <c r="G430" s="3" t="s">
        <v>29</v>
      </c>
      <c r="H430" s="69">
        <v>7332.62</v>
      </c>
    </row>
    <row r="431" spans="1:8">
      <c r="A431" s="33"/>
      <c r="B431" s="33"/>
      <c r="C431" s="82"/>
      <c r="D431" s="33"/>
      <c r="E431" s="175" t="s">
        <v>561</v>
      </c>
      <c r="F431" s="9" t="str">
        <f t="shared" si="6"/>
        <v xml:space="preserve">2141  </v>
      </c>
      <c r="G431" s="3" t="s">
        <v>28</v>
      </c>
      <c r="H431" s="69">
        <v>11562.99</v>
      </c>
    </row>
    <row r="432" spans="1:8">
      <c r="A432" s="33"/>
      <c r="B432" s="33"/>
      <c r="C432" s="82"/>
      <c r="D432" s="33"/>
      <c r="E432" s="175" t="s">
        <v>561</v>
      </c>
      <c r="F432" s="9" t="str">
        <f t="shared" si="6"/>
        <v xml:space="preserve">2151  </v>
      </c>
      <c r="G432" s="3" t="s">
        <v>43</v>
      </c>
      <c r="H432" s="69">
        <v>754</v>
      </c>
    </row>
    <row r="433" spans="1:8">
      <c r="A433" s="33"/>
      <c r="B433" s="33"/>
      <c r="C433" s="82"/>
      <c r="D433" s="33"/>
      <c r="E433" s="175" t="s">
        <v>561</v>
      </c>
      <c r="F433" s="9" t="str">
        <f t="shared" si="6"/>
        <v xml:space="preserve">2161  </v>
      </c>
      <c r="G433" s="3" t="s">
        <v>27</v>
      </c>
      <c r="H433" s="69">
        <v>2447.91</v>
      </c>
    </row>
    <row r="434" spans="1:8">
      <c r="A434" s="33"/>
      <c r="B434" s="33"/>
      <c r="C434" s="82"/>
      <c r="D434" s="33"/>
      <c r="E434" s="175" t="s">
        <v>561</v>
      </c>
      <c r="F434" s="9" t="str">
        <f t="shared" si="6"/>
        <v xml:space="preserve">2214  </v>
      </c>
      <c r="G434" s="3" t="s">
        <v>26</v>
      </c>
      <c r="H434" s="69">
        <v>723.56</v>
      </c>
    </row>
    <row r="435" spans="1:8">
      <c r="A435" s="33"/>
      <c r="B435" s="33"/>
      <c r="C435" s="82"/>
      <c r="D435" s="33"/>
      <c r="E435" s="175" t="s">
        <v>561</v>
      </c>
      <c r="F435" s="9" t="str">
        <f t="shared" si="6"/>
        <v xml:space="preserve">2531  </v>
      </c>
      <c r="G435" s="3" t="s">
        <v>108</v>
      </c>
      <c r="H435" s="69">
        <v>12622.52</v>
      </c>
    </row>
    <row r="436" spans="1:8">
      <c r="A436" s="33"/>
      <c r="B436" s="33"/>
      <c r="C436" s="82"/>
      <c r="D436" s="33"/>
      <c r="E436" s="175" t="s">
        <v>561</v>
      </c>
      <c r="F436" s="9" t="str">
        <f t="shared" si="6"/>
        <v xml:space="preserve">3181  </v>
      </c>
      <c r="G436" s="3" t="s">
        <v>67</v>
      </c>
      <c r="H436" s="69">
        <v>275.5</v>
      </c>
    </row>
    <row r="437" spans="1:8">
      <c r="A437" s="33"/>
      <c r="B437" s="33"/>
      <c r="C437" s="82"/>
      <c r="D437" s="33"/>
      <c r="E437" s="175" t="s">
        <v>561</v>
      </c>
      <c r="F437" s="9" t="str">
        <f t="shared" si="6"/>
        <v xml:space="preserve">3392  </v>
      </c>
      <c r="G437" s="3" t="s">
        <v>212</v>
      </c>
      <c r="H437" s="69">
        <v>28992</v>
      </c>
    </row>
    <row r="438" spans="1:8">
      <c r="A438" s="115"/>
      <c r="B438" s="116" t="str">
        <f>MID($G438,1,12)</f>
        <v xml:space="preserve">31111-0602  </v>
      </c>
      <c r="C438" s="115"/>
      <c r="D438" s="115"/>
      <c r="E438" s="172"/>
      <c r="F438" s="116"/>
      <c r="G438" s="117" t="s">
        <v>211</v>
      </c>
      <c r="H438" s="118">
        <v>500438.4</v>
      </c>
    </row>
    <row r="439" spans="1:8">
      <c r="A439" s="119"/>
      <c r="B439" s="119"/>
      <c r="C439" s="120" t="str">
        <f>MID($G439,1,7)</f>
        <v xml:space="preserve">O0038  </v>
      </c>
      <c r="D439" s="119"/>
      <c r="E439" s="173"/>
      <c r="F439" s="120"/>
      <c r="G439" s="121" t="s">
        <v>210</v>
      </c>
      <c r="H439" s="122">
        <v>500438.4</v>
      </c>
    </row>
    <row r="440" spans="1:8">
      <c r="A440" s="119"/>
      <c r="B440" s="119"/>
      <c r="C440" s="119"/>
      <c r="D440" s="123" t="str">
        <f>MID($G440,1,7)</f>
        <v xml:space="preserve">1.1.2  </v>
      </c>
      <c r="E440" s="173"/>
      <c r="F440" s="120"/>
      <c r="G440" s="121" t="s">
        <v>207</v>
      </c>
      <c r="H440" s="122">
        <v>500438.4</v>
      </c>
    </row>
    <row r="441" spans="1:8">
      <c r="A441" s="33"/>
      <c r="B441" s="33"/>
      <c r="C441" s="82"/>
      <c r="D441" s="33"/>
      <c r="E441" s="174" t="s">
        <v>583</v>
      </c>
      <c r="F441" s="9" t="str">
        <f t="shared" si="6"/>
        <v xml:space="preserve">1131  </v>
      </c>
      <c r="G441" s="3" t="s">
        <v>36</v>
      </c>
      <c r="H441" s="69">
        <v>363286.6</v>
      </c>
    </row>
    <row r="442" spans="1:8">
      <c r="A442" s="33"/>
      <c r="B442" s="33"/>
      <c r="C442" s="82"/>
      <c r="D442" s="33"/>
      <c r="E442" s="174" t="s">
        <v>583</v>
      </c>
      <c r="F442" s="9" t="str">
        <f t="shared" si="6"/>
        <v xml:space="preserve">1321  </v>
      </c>
      <c r="G442" s="3" t="s">
        <v>35</v>
      </c>
      <c r="H442" s="69">
        <v>7191.26</v>
      </c>
    </row>
    <row r="443" spans="1:8">
      <c r="A443" s="33"/>
      <c r="B443" s="33"/>
      <c r="C443" s="82"/>
      <c r="D443" s="33"/>
      <c r="E443" s="174" t="s">
        <v>583</v>
      </c>
      <c r="F443" s="9" t="str">
        <f t="shared" si="6"/>
        <v xml:space="preserve">1323  </v>
      </c>
      <c r="G443" s="3" t="s">
        <v>34</v>
      </c>
      <c r="H443" s="69">
        <v>59736.62</v>
      </c>
    </row>
    <row r="444" spans="1:8">
      <c r="A444" s="33"/>
      <c r="B444" s="33"/>
      <c r="C444" s="82"/>
      <c r="D444" s="33"/>
      <c r="E444" s="174" t="s">
        <v>583</v>
      </c>
      <c r="F444" s="9" t="str">
        <f t="shared" si="6"/>
        <v xml:space="preserve">1593  </v>
      </c>
      <c r="G444" s="3" t="s">
        <v>33</v>
      </c>
      <c r="H444" s="69">
        <v>26910</v>
      </c>
    </row>
    <row r="445" spans="1:8">
      <c r="A445" s="33"/>
      <c r="B445" s="33"/>
      <c r="C445" s="82"/>
      <c r="D445" s="33"/>
      <c r="E445" s="174" t="s">
        <v>583</v>
      </c>
      <c r="F445" s="9" t="str">
        <f t="shared" si="6"/>
        <v xml:space="preserve">1594  </v>
      </c>
      <c r="G445" s="3" t="s">
        <v>32</v>
      </c>
      <c r="H445" s="69">
        <v>10350</v>
      </c>
    </row>
    <row r="446" spans="1:8">
      <c r="A446" s="33"/>
      <c r="B446" s="33"/>
      <c r="C446" s="82"/>
      <c r="D446" s="33"/>
      <c r="E446" s="174" t="s">
        <v>583</v>
      </c>
      <c r="F446" s="9" t="str">
        <f t="shared" si="6"/>
        <v xml:space="preserve">1713  </v>
      </c>
      <c r="G446" s="3" t="s">
        <v>31</v>
      </c>
      <c r="H446" s="69">
        <v>13057.2</v>
      </c>
    </row>
    <row r="447" spans="1:8">
      <c r="A447" s="33"/>
      <c r="B447" s="33"/>
      <c r="C447" s="82"/>
      <c r="D447" s="33"/>
      <c r="E447" s="174" t="s">
        <v>583</v>
      </c>
      <c r="F447" s="9" t="str">
        <f t="shared" si="6"/>
        <v xml:space="preserve">1714  </v>
      </c>
      <c r="G447" s="3" t="s">
        <v>30</v>
      </c>
      <c r="H447" s="69">
        <v>13057.2</v>
      </c>
    </row>
    <row r="448" spans="1:8">
      <c r="A448" s="33"/>
      <c r="B448" s="33"/>
      <c r="C448" s="82"/>
      <c r="D448" s="33"/>
      <c r="E448" s="175" t="s">
        <v>561</v>
      </c>
      <c r="F448" s="9" t="str">
        <f t="shared" si="6"/>
        <v xml:space="preserve">2111  </v>
      </c>
      <c r="G448" s="3" t="s">
        <v>29</v>
      </c>
      <c r="H448" s="69">
        <v>3404.5</v>
      </c>
    </row>
    <row r="449" spans="1:8">
      <c r="A449" s="33"/>
      <c r="B449" s="33"/>
      <c r="C449" s="82"/>
      <c r="D449" s="33"/>
      <c r="E449" s="175" t="s">
        <v>561</v>
      </c>
      <c r="F449" s="9" t="str">
        <f t="shared" si="6"/>
        <v xml:space="preserve">2141  </v>
      </c>
      <c r="G449" s="3" t="s">
        <v>28</v>
      </c>
      <c r="H449" s="69">
        <v>1710</v>
      </c>
    </row>
    <row r="450" spans="1:8">
      <c r="A450" s="33"/>
      <c r="B450" s="33"/>
      <c r="C450" s="82"/>
      <c r="D450" s="33"/>
      <c r="E450" s="175" t="s">
        <v>561</v>
      </c>
      <c r="F450" s="9" t="str">
        <f t="shared" si="6"/>
        <v xml:space="preserve">2161  </v>
      </c>
      <c r="G450" s="3" t="s">
        <v>27</v>
      </c>
      <c r="H450" s="69">
        <v>747.01</v>
      </c>
    </row>
    <row r="451" spans="1:8">
      <c r="A451" s="33"/>
      <c r="B451" s="33"/>
      <c r="C451" s="82"/>
      <c r="D451" s="33"/>
      <c r="E451" s="175" t="s">
        <v>561</v>
      </c>
      <c r="F451" s="9" t="str">
        <f t="shared" si="6"/>
        <v xml:space="preserve">2214  </v>
      </c>
      <c r="G451" s="3" t="s">
        <v>26</v>
      </c>
      <c r="H451" s="69">
        <v>805.01</v>
      </c>
    </row>
    <row r="452" spans="1:8">
      <c r="A452" s="33"/>
      <c r="B452" s="33"/>
      <c r="C452" s="82"/>
      <c r="D452" s="33"/>
      <c r="E452" s="175" t="s">
        <v>561</v>
      </c>
      <c r="F452" s="9" t="str">
        <f t="shared" si="6"/>
        <v xml:space="preserve">2531  </v>
      </c>
      <c r="G452" s="3" t="s">
        <v>108</v>
      </c>
      <c r="H452" s="69">
        <v>183</v>
      </c>
    </row>
    <row r="453" spans="1:8">
      <c r="A453" s="115"/>
      <c r="B453" s="116" t="str">
        <f>MID($G453,1,12)</f>
        <v xml:space="preserve">31111-0603  </v>
      </c>
      <c r="C453" s="115"/>
      <c r="D453" s="115"/>
      <c r="E453" s="172"/>
      <c r="F453" s="116"/>
      <c r="G453" s="117" t="s">
        <v>209</v>
      </c>
      <c r="H453" s="118">
        <v>597508.9</v>
      </c>
    </row>
    <row r="454" spans="1:8">
      <c r="A454" s="119"/>
      <c r="B454" s="119"/>
      <c r="C454" s="120" t="str">
        <f>MID($G454,1,7)</f>
        <v xml:space="preserve">O0039  </v>
      </c>
      <c r="D454" s="119"/>
      <c r="E454" s="173"/>
      <c r="F454" s="120"/>
      <c r="G454" s="121" t="s">
        <v>208</v>
      </c>
      <c r="H454" s="122">
        <v>597508.9</v>
      </c>
    </row>
    <row r="455" spans="1:8">
      <c r="A455" s="119"/>
      <c r="B455" s="119"/>
      <c r="C455" s="119"/>
      <c r="D455" s="123" t="str">
        <f>MID($G455,1,7)</f>
        <v xml:space="preserve">1.1.2  </v>
      </c>
      <c r="E455" s="173"/>
      <c r="F455" s="120"/>
      <c r="G455" s="121" t="s">
        <v>207</v>
      </c>
      <c r="H455" s="122">
        <v>597508.9</v>
      </c>
    </row>
    <row r="456" spans="1:8">
      <c r="A456" s="33"/>
      <c r="B456" s="33"/>
      <c r="C456" s="82"/>
      <c r="D456" s="33"/>
      <c r="E456" s="174" t="s">
        <v>583</v>
      </c>
      <c r="F456" s="9" t="str">
        <f t="shared" si="6"/>
        <v xml:space="preserve">1131  </v>
      </c>
      <c r="G456" s="3" t="s">
        <v>36</v>
      </c>
      <c r="H456" s="69">
        <v>445220</v>
      </c>
    </row>
    <row r="457" spans="1:8">
      <c r="A457" s="33"/>
      <c r="B457" s="33"/>
      <c r="C457" s="82"/>
      <c r="D457" s="33"/>
      <c r="E457" s="174" t="s">
        <v>583</v>
      </c>
      <c r="F457" s="9" t="str">
        <f t="shared" si="6"/>
        <v xml:space="preserve">1321  </v>
      </c>
      <c r="G457" s="3" t="s">
        <v>35</v>
      </c>
      <c r="H457" s="69">
        <v>8628</v>
      </c>
    </row>
    <row r="458" spans="1:8">
      <c r="A458" s="33"/>
      <c r="B458" s="33"/>
      <c r="C458" s="82"/>
      <c r="D458" s="33"/>
      <c r="E458" s="174" t="s">
        <v>583</v>
      </c>
      <c r="F458" s="9" t="str">
        <f t="shared" si="6"/>
        <v xml:space="preserve">1323  </v>
      </c>
      <c r="G458" s="3" t="s">
        <v>34</v>
      </c>
      <c r="H458" s="69">
        <v>71899.97</v>
      </c>
    </row>
    <row r="459" spans="1:8">
      <c r="A459" s="33"/>
      <c r="B459" s="33"/>
      <c r="C459" s="82"/>
      <c r="D459" s="33"/>
      <c r="E459" s="174" t="s">
        <v>583</v>
      </c>
      <c r="F459" s="9" t="str">
        <f t="shared" si="6"/>
        <v xml:space="preserve">1593  </v>
      </c>
      <c r="G459" s="3" t="s">
        <v>33</v>
      </c>
      <c r="H459" s="69">
        <v>28080</v>
      </c>
    </row>
    <row r="460" spans="1:8">
      <c r="A460" s="33"/>
      <c r="B460" s="33"/>
      <c r="C460" s="82"/>
      <c r="D460" s="33"/>
      <c r="E460" s="174" t="s">
        <v>583</v>
      </c>
      <c r="F460" s="9" t="str">
        <f t="shared" si="6"/>
        <v xml:space="preserve">1594  </v>
      </c>
      <c r="G460" s="3" t="s">
        <v>32</v>
      </c>
      <c r="H460" s="69">
        <v>10800</v>
      </c>
    </row>
    <row r="461" spans="1:8">
      <c r="A461" s="33"/>
      <c r="B461" s="33"/>
      <c r="C461" s="82"/>
      <c r="D461" s="33"/>
      <c r="E461" s="174" t="s">
        <v>583</v>
      </c>
      <c r="F461" s="9" t="str">
        <f t="shared" ref="F461:F524" si="7">MID($G461,1,6)</f>
        <v xml:space="preserve">1713  </v>
      </c>
      <c r="G461" s="3" t="s">
        <v>31</v>
      </c>
      <c r="H461" s="69">
        <v>12596.7</v>
      </c>
    </row>
    <row r="462" spans="1:8">
      <c r="A462" s="33"/>
      <c r="B462" s="33"/>
      <c r="C462" s="82"/>
      <c r="D462" s="33"/>
      <c r="E462" s="174" t="s">
        <v>583</v>
      </c>
      <c r="F462" s="9" t="str">
        <f t="shared" si="7"/>
        <v xml:space="preserve">1714  </v>
      </c>
      <c r="G462" s="3" t="s">
        <v>30</v>
      </c>
      <c r="H462" s="69">
        <v>12596.7</v>
      </c>
    </row>
    <row r="463" spans="1:8">
      <c r="A463" s="33"/>
      <c r="B463" s="33"/>
      <c r="C463" s="82"/>
      <c r="D463" s="33"/>
      <c r="E463" s="175" t="s">
        <v>561</v>
      </c>
      <c r="F463" s="9" t="str">
        <f t="shared" si="7"/>
        <v xml:space="preserve">2111  </v>
      </c>
      <c r="G463" s="3" t="s">
        <v>29</v>
      </c>
      <c r="H463" s="69">
        <v>2638</v>
      </c>
    </row>
    <row r="464" spans="1:8">
      <c r="A464" s="33"/>
      <c r="B464" s="33"/>
      <c r="C464" s="82"/>
      <c r="D464" s="33"/>
      <c r="E464" s="175" t="s">
        <v>561</v>
      </c>
      <c r="F464" s="9" t="str">
        <f t="shared" si="7"/>
        <v xml:space="preserve">2141  </v>
      </c>
      <c r="G464" s="3" t="s">
        <v>28</v>
      </c>
      <c r="H464" s="69">
        <v>3830.98</v>
      </c>
    </row>
    <row r="465" spans="1:8">
      <c r="A465" s="33"/>
      <c r="B465" s="33"/>
      <c r="C465" s="82"/>
      <c r="D465" s="33"/>
      <c r="E465" s="175" t="s">
        <v>561</v>
      </c>
      <c r="F465" s="9" t="str">
        <f t="shared" si="7"/>
        <v xml:space="preserve">2161  </v>
      </c>
      <c r="G465" s="3" t="s">
        <v>27</v>
      </c>
      <c r="H465" s="69">
        <v>315.51</v>
      </c>
    </row>
    <row r="466" spans="1:8">
      <c r="A466" s="33"/>
      <c r="B466" s="33"/>
      <c r="C466" s="82"/>
      <c r="D466" s="33"/>
      <c r="E466" s="175" t="s">
        <v>561</v>
      </c>
      <c r="F466" s="9" t="str">
        <f t="shared" si="7"/>
        <v xml:space="preserve">2214  </v>
      </c>
      <c r="G466" s="3" t="s">
        <v>26</v>
      </c>
      <c r="H466" s="69">
        <v>691.03</v>
      </c>
    </row>
    <row r="467" spans="1:8">
      <c r="A467" s="33"/>
      <c r="B467" s="33"/>
      <c r="C467" s="82"/>
      <c r="D467" s="33"/>
      <c r="E467" s="175" t="s">
        <v>561</v>
      </c>
      <c r="F467" s="9" t="str">
        <f t="shared" si="7"/>
        <v xml:space="preserve">2531  </v>
      </c>
      <c r="G467" s="3" t="s">
        <v>108</v>
      </c>
      <c r="H467" s="69">
        <v>212.01</v>
      </c>
    </row>
    <row r="468" spans="1:8">
      <c r="A468" s="115"/>
      <c r="B468" s="116" t="str">
        <f>MID($G468,1,12)</f>
        <v xml:space="preserve">31111-0604  </v>
      </c>
      <c r="C468" s="115"/>
      <c r="D468" s="115"/>
      <c r="E468" s="172"/>
      <c r="F468" s="116"/>
      <c r="G468" s="117" t="s">
        <v>206</v>
      </c>
      <c r="H468" s="118">
        <v>392278.5</v>
      </c>
    </row>
    <row r="469" spans="1:8">
      <c r="A469" s="119"/>
      <c r="B469" s="119"/>
      <c r="C469" s="120" t="str">
        <f>MID($G469,1,7)</f>
        <v xml:space="preserve">O0040  </v>
      </c>
      <c r="D469" s="119"/>
      <c r="E469" s="173"/>
      <c r="F469" s="120"/>
      <c r="G469" s="121" t="s">
        <v>205</v>
      </c>
      <c r="H469" s="122">
        <v>392278.5</v>
      </c>
    </row>
    <row r="470" spans="1:8">
      <c r="A470" s="119"/>
      <c r="B470" s="119"/>
      <c r="C470" s="119"/>
      <c r="D470" s="123" t="str">
        <f>MID($G470,1,7)</f>
        <v xml:space="preserve">2.2.1  </v>
      </c>
      <c r="E470" s="173"/>
      <c r="F470" s="120"/>
      <c r="G470" s="121" t="s">
        <v>10</v>
      </c>
      <c r="H470" s="122">
        <v>392278.5</v>
      </c>
    </row>
    <row r="471" spans="1:8">
      <c r="A471" s="33"/>
      <c r="B471" s="33"/>
      <c r="C471" s="82"/>
      <c r="D471" s="33"/>
      <c r="E471" s="174" t="s">
        <v>583</v>
      </c>
      <c r="F471" s="9" t="str">
        <f t="shared" si="7"/>
        <v xml:space="preserve">1131  </v>
      </c>
      <c r="G471" s="3" t="s">
        <v>36</v>
      </c>
      <c r="H471" s="69">
        <v>304633.5</v>
      </c>
    </row>
    <row r="472" spans="1:8">
      <c r="A472" s="33"/>
      <c r="B472" s="33"/>
      <c r="C472" s="82"/>
      <c r="D472" s="33"/>
      <c r="E472" s="174" t="s">
        <v>583</v>
      </c>
      <c r="F472" s="9" t="str">
        <f t="shared" si="7"/>
        <v xml:space="preserve">1321  </v>
      </c>
      <c r="G472" s="3" t="s">
        <v>35</v>
      </c>
      <c r="H472" s="69">
        <v>5424.39</v>
      </c>
    </row>
    <row r="473" spans="1:8">
      <c r="A473" s="33"/>
      <c r="B473" s="33"/>
      <c r="C473" s="82"/>
      <c r="D473" s="33"/>
      <c r="E473" s="174" t="s">
        <v>583</v>
      </c>
      <c r="F473" s="9" t="str">
        <f t="shared" si="7"/>
        <v xml:space="preserve">1323  </v>
      </c>
      <c r="G473" s="3" t="s">
        <v>34</v>
      </c>
      <c r="H473" s="69">
        <v>43180.07</v>
      </c>
    </row>
    <row r="474" spans="1:8">
      <c r="A474" s="33"/>
      <c r="B474" s="33"/>
      <c r="C474" s="82"/>
      <c r="D474" s="33"/>
      <c r="E474" s="174" t="s">
        <v>583</v>
      </c>
      <c r="F474" s="9" t="str">
        <f t="shared" si="7"/>
        <v xml:space="preserve">1593  </v>
      </c>
      <c r="G474" s="3" t="s">
        <v>33</v>
      </c>
      <c r="H474" s="69">
        <v>18330</v>
      </c>
    </row>
    <row r="475" spans="1:8">
      <c r="A475" s="33"/>
      <c r="B475" s="33"/>
      <c r="C475" s="82"/>
      <c r="D475" s="33"/>
      <c r="E475" s="174" t="s">
        <v>583</v>
      </c>
      <c r="F475" s="9" t="str">
        <f t="shared" si="7"/>
        <v xml:space="preserve">1594  </v>
      </c>
      <c r="G475" s="3" t="s">
        <v>32</v>
      </c>
      <c r="H475" s="69">
        <v>7050</v>
      </c>
    </row>
    <row r="476" spans="1:8">
      <c r="A476" s="33"/>
      <c r="B476" s="33"/>
      <c r="C476" s="82"/>
      <c r="D476" s="33"/>
      <c r="E476" s="175" t="s">
        <v>561</v>
      </c>
      <c r="F476" s="9" t="str">
        <f t="shared" si="7"/>
        <v xml:space="preserve">2111  </v>
      </c>
      <c r="G476" s="3" t="s">
        <v>29</v>
      </c>
      <c r="H476" s="69">
        <v>2662</v>
      </c>
    </row>
    <row r="477" spans="1:8">
      <c r="A477" s="33"/>
      <c r="B477" s="33"/>
      <c r="C477" s="82"/>
      <c r="D477" s="33"/>
      <c r="E477" s="175" t="s">
        <v>561</v>
      </c>
      <c r="F477" s="9" t="str">
        <f t="shared" si="7"/>
        <v xml:space="preserve">2141  </v>
      </c>
      <c r="G477" s="3" t="s">
        <v>28</v>
      </c>
      <c r="H477" s="69">
        <v>10586.04</v>
      </c>
    </row>
    <row r="478" spans="1:8">
      <c r="A478" s="33"/>
      <c r="B478" s="33"/>
      <c r="C478" s="82"/>
      <c r="D478" s="33"/>
      <c r="E478" s="175" t="s">
        <v>561</v>
      </c>
      <c r="F478" s="9" t="str">
        <f t="shared" si="7"/>
        <v xml:space="preserve">2161  </v>
      </c>
      <c r="G478" s="3" t="s">
        <v>27</v>
      </c>
      <c r="H478" s="69">
        <v>285.02</v>
      </c>
    </row>
    <row r="479" spans="1:8">
      <c r="A479" s="33"/>
      <c r="B479" s="33"/>
      <c r="C479" s="82"/>
      <c r="D479" s="33"/>
      <c r="E479" s="175" t="s">
        <v>561</v>
      </c>
      <c r="F479" s="9" t="str">
        <f t="shared" si="7"/>
        <v xml:space="preserve">2214  </v>
      </c>
      <c r="G479" s="3" t="s">
        <v>26</v>
      </c>
      <c r="H479" s="69">
        <v>127.48</v>
      </c>
    </row>
    <row r="480" spans="1:8">
      <c r="A480" s="115"/>
      <c r="B480" s="116" t="str">
        <f>MID($G480,1,12)</f>
        <v xml:space="preserve">31111-0701  </v>
      </c>
      <c r="C480" s="115"/>
      <c r="D480" s="115"/>
      <c r="E480" s="172"/>
      <c r="F480" s="116"/>
      <c r="G480" s="117" t="s">
        <v>204</v>
      </c>
      <c r="H480" s="118">
        <v>947090.73</v>
      </c>
    </row>
    <row r="481" spans="1:8">
      <c r="A481" s="119"/>
      <c r="B481" s="119"/>
      <c r="C481" s="120" t="str">
        <f>MID($G481,1,7)</f>
        <v xml:space="preserve">E0041  </v>
      </c>
      <c r="D481" s="119"/>
      <c r="E481" s="173"/>
      <c r="F481" s="120"/>
      <c r="G481" s="121" t="s">
        <v>203</v>
      </c>
      <c r="H481" s="122">
        <v>947090.73</v>
      </c>
    </row>
    <row r="482" spans="1:8">
      <c r="A482" s="119"/>
      <c r="B482" s="119"/>
      <c r="C482" s="119"/>
      <c r="D482" s="123" t="str">
        <f>MID($G482,1,7)</f>
        <v xml:space="preserve">1.8.5  </v>
      </c>
      <c r="E482" s="173"/>
      <c r="F482" s="120"/>
      <c r="G482" s="121" t="s">
        <v>70</v>
      </c>
      <c r="H482" s="122">
        <v>947090.73</v>
      </c>
    </row>
    <row r="483" spans="1:8">
      <c r="A483" s="33"/>
      <c r="B483" s="33"/>
      <c r="C483" s="82"/>
      <c r="D483" s="33"/>
      <c r="E483" s="174" t="s">
        <v>583</v>
      </c>
      <c r="F483" s="9" t="str">
        <f t="shared" si="7"/>
        <v xml:space="preserve">1131  </v>
      </c>
      <c r="G483" s="3" t="s">
        <v>36</v>
      </c>
      <c r="H483" s="69">
        <v>730748.9</v>
      </c>
    </row>
    <row r="484" spans="1:8">
      <c r="A484" s="33"/>
      <c r="B484" s="33"/>
      <c r="C484" s="82"/>
      <c r="D484" s="33"/>
      <c r="E484" s="174" t="s">
        <v>583</v>
      </c>
      <c r="F484" s="9" t="str">
        <f t="shared" si="7"/>
        <v xml:space="preserve">1321  </v>
      </c>
      <c r="G484" s="3" t="s">
        <v>35</v>
      </c>
      <c r="H484" s="69">
        <v>12464.27</v>
      </c>
    </row>
    <row r="485" spans="1:8">
      <c r="A485" s="33"/>
      <c r="B485" s="33"/>
      <c r="C485" s="82"/>
      <c r="D485" s="33"/>
      <c r="E485" s="174" t="s">
        <v>583</v>
      </c>
      <c r="F485" s="9" t="str">
        <f t="shared" si="7"/>
        <v xml:space="preserve">1323  </v>
      </c>
      <c r="G485" s="3" t="s">
        <v>34</v>
      </c>
      <c r="H485" s="69">
        <v>109843.66</v>
      </c>
    </row>
    <row r="486" spans="1:8">
      <c r="A486" s="33"/>
      <c r="B486" s="33"/>
      <c r="C486" s="82"/>
      <c r="D486" s="33"/>
      <c r="E486" s="174" t="s">
        <v>583</v>
      </c>
      <c r="F486" s="9" t="str">
        <f t="shared" si="7"/>
        <v xml:space="preserve">1593  </v>
      </c>
      <c r="G486" s="3" t="s">
        <v>33</v>
      </c>
      <c r="H486" s="69">
        <v>46800</v>
      </c>
    </row>
    <row r="487" spans="1:8">
      <c r="A487" s="33"/>
      <c r="B487" s="33"/>
      <c r="C487" s="82"/>
      <c r="D487" s="33"/>
      <c r="E487" s="174" t="s">
        <v>583</v>
      </c>
      <c r="F487" s="9" t="str">
        <f t="shared" si="7"/>
        <v xml:space="preserve">1594  </v>
      </c>
      <c r="G487" s="3" t="s">
        <v>32</v>
      </c>
      <c r="H487" s="69">
        <v>18000</v>
      </c>
    </row>
    <row r="488" spans="1:8">
      <c r="A488" s="33"/>
      <c r="B488" s="33"/>
      <c r="C488" s="82"/>
      <c r="D488" s="33"/>
      <c r="E488" s="174" t="s">
        <v>583</v>
      </c>
      <c r="F488" s="9" t="str">
        <f t="shared" si="7"/>
        <v xml:space="preserve">1713  </v>
      </c>
      <c r="G488" s="3" t="s">
        <v>31</v>
      </c>
      <c r="H488" s="69">
        <v>9608</v>
      </c>
    </row>
    <row r="489" spans="1:8">
      <c r="A489" s="33"/>
      <c r="B489" s="33"/>
      <c r="C489" s="82"/>
      <c r="D489" s="33"/>
      <c r="E489" s="174" t="s">
        <v>583</v>
      </c>
      <c r="F489" s="9" t="str">
        <f t="shared" si="7"/>
        <v xml:space="preserve">1714  </v>
      </c>
      <c r="G489" s="3" t="s">
        <v>30</v>
      </c>
      <c r="H489" s="69">
        <v>9608</v>
      </c>
    </row>
    <row r="490" spans="1:8">
      <c r="A490" s="33"/>
      <c r="B490" s="33"/>
      <c r="C490" s="82"/>
      <c r="D490" s="33"/>
      <c r="E490" s="175" t="s">
        <v>561</v>
      </c>
      <c r="F490" s="9" t="str">
        <f t="shared" si="7"/>
        <v xml:space="preserve">2111  </v>
      </c>
      <c r="G490" s="3" t="s">
        <v>29</v>
      </c>
      <c r="H490" s="69">
        <v>811.94</v>
      </c>
    </row>
    <row r="491" spans="1:8">
      <c r="A491" s="33"/>
      <c r="B491" s="33"/>
      <c r="C491" s="82"/>
      <c r="D491" s="33"/>
      <c r="E491" s="175" t="s">
        <v>561</v>
      </c>
      <c r="F491" s="9" t="str">
        <f t="shared" si="7"/>
        <v xml:space="preserve">2141  </v>
      </c>
      <c r="G491" s="3" t="s">
        <v>28</v>
      </c>
      <c r="H491" s="69">
        <v>3303.68</v>
      </c>
    </row>
    <row r="492" spans="1:8">
      <c r="A492" s="33"/>
      <c r="B492" s="33"/>
      <c r="C492" s="82"/>
      <c r="D492" s="33"/>
      <c r="E492" s="175" t="s">
        <v>561</v>
      </c>
      <c r="F492" s="9" t="str">
        <f t="shared" si="7"/>
        <v xml:space="preserve">2212  </v>
      </c>
      <c r="G492" s="3" t="s">
        <v>50</v>
      </c>
      <c r="H492" s="69">
        <v>1295</v>
      </c>
    </row>
    <row r="493" spans="1:8">
      <c r="A493" s="33"/>
      <c r="B493" s="33"/>
      <c r="C493" s="82"/>
      <c r="D493" s="33"/>
      <c r="E493" s="175" t="s">
        <v>561</v>
      </c>
      <c r="F493" s="9" t="str">
        <f t="shared" si="7"/>
        <v xml:space="preserve">2612  </v>
      </c>
      <c r="G493" s="3" t="s">
        <v>23</v>
      </c>
      <c r="H493" s="69">
        <v>1625.28</v>
      </c>
    </row>
    <row r="494" spans="1:8">
      <c r="A494" s="33"/>
      <c r="B494" s="33"/>
      <c r="C494" s="82"/>
      <c r="D494" s="33"/>
      <c r="E494" s="175" t="s">
        <v>561</v>
      </c>
      <c r="F494" s="9" t="str">
        <f t="shared" si="7"/>
        <v xml:space="preserve">3751  </v>
      </c>
      <c r="G494" s="3" t="s">
        <v>40</v>
      </c>
      <c r="H494" s="69">
        <v>2440</v>
      </c>
    </row>
    <row r="495" spans="1:8">
      <c r="A495" s="33"/>
      <c r="B495" s="33"/>
      <c r="C495" s="82"/>
      <c r="D495" s="33"/>
      <c r="E495" s="175" t="s">
        <v>561</v>
      </c>
      <c r="F495" s="9" t="str">
        <f t="shared" si="7"/>
        <v xml:space="preserve">3791  </v>
      </c>
      <c r="G495" s="3" t="s">
        <v>92</v>
      </c>
      <c r="H495" s="69">
        <v>542</v>
      </c>
    </row>
    <row r="496" spans="1:8">
      <c r="A496" s="115"/>
      <c r="B496" s="116" t="str">
        <f>MID($G496,1,12)</f>
        <v xml:space="preserve">31111-0702  </v>
      </c>
      <c r="C496" s="115"/>
      <c r="D496" s="115"/>
      <c r="E496" s="172"/>
      <c r="F496" s="116"/>
      <c r="G496" s="117" t="s">
        <v>202</v>
      </c>
      <c r="H496" s="118">
        <v>549655.27</v>
      </c>
    </row>
    <row r="497" spans="1:8">
      <c r="A497" s="119"/>
      <c r="B497" s="119"/>
      <c r="C497" s="120" t="str">
        <f>MID($G497,1,7)</f>
        <v xml:space="preserve">E0042  </v>
      </c>
      <c r="D497" s="119"/>
      <c r="E497" s="173"/>
      <c r="F497" s="120"/>
      <c r="G497" s="121" t="s">
        <v>201</v>
      </c>
      <c r="H497" s="122">
        <v>549655.27</v>
      </c>
    </row>
    <row r="498" spans="1:8">
      <c r="A498" s="119"/>
      <c r="B498" s="119"/>
      <c r="C498" s="119"/>
      <c r="D498" s="123" t="str">
        <f>MID($G498,1,7)</f>
        <v xml:space="preserve">2.2.1  </v>
      </c>
      <c r="E498" s="173"/>
      <c r="F498" s="120"/>
      <c r="G498" s="121" t="s">
        <v>10</v>
      </c>
      <c r="H498" s="122">
        <v>549655.27</v>
      </c>
    </row>
    <row r="499" spans="1:8">
      <c r="A499" s="33"/>
      <c r="B499" s="33"/>
      <c r="C499" s="82"/>
      <c r="D499" s="33"/>
      <c r="E499" s="174" t="s">
        <v>583</v>
      </c>
      <c r="F499" s="9" t="str">
        <f t="shared" si="7"/>
        <v xml:space="preserve">1131  </v>
      </c>
      <c r="G499" s="3" t="s">
        <v>36</v>
      </c>
      <c r="H499" s="69">
        <v>418968.96</v>
      </c>
    </row>
    <row r="500" spans="1:8">
      <c r="A500" s="33"/>
      <c r="B500" s="33"/>
      <c r="C500" s="82"/>
      <c r="D500" s="33"/>
      <c r="E500" s="174" t="s">
        <v>583</v>
      </c>
      <c r="F500" s="9" t="str">
        <f t="shared" si="7"/>
        <v xml:space="preserve">1321  </v>
      </c>
      <c r="G500" s="3" t="s">
        <v>35</v>
      </c>
      <c r="H500" s="69">
        <v>6638.89</v>
      </c>
    </row>
    <row r="501" spans="1:8">
      <c r="A501" s="33"/>
      <c r="B501" s="33"/>
      <c r="C501" s="82"/>
      <c r="D501" s="33"/>
      <c r="E501" s="174" t="s">
        <v>583</v>
      </c>
      <c r="F501" s="9" t="str">
        <f t="shared" si="7"/>
        <v xml:space="preserve">1323  </v>
      </c>
      <c r="G501" s="3" t="s">
        <v>34</v>
      </c>
      <c r="H501" s="69">
        <v>38213.01</v>
      </c>
    </row>
    <row r="502" spans="1:8">
      <c r="A502" s="33"/>
      <c r="B502" s="33"/>
      <c r="C502" s="82"/>
      <c r="D502" s="33"/>
      <c r="E502" s="174" t="s">
        <v>583</v>
      </c>
      <c r="F502" s="9" t="str">
        <f t="shared" si="7"/>
        <v xml:space="preserve">1593  </v>
      </c>
      <c r="G502" s="3" t="s">
        <v>33</v>
      </c>
      <c r="H502" s="69">
        <v>37050</v>
      </c>
    </row>
    <row r="503" spans="1:8">
      <c r="A503" s="33"/>
      <c r="B503" s="33"/>
      <c r="C503" s="82"/>
      <c r="D503" s="33"/>
      <c r="E503" s="174" t="s">
        <v>583</v>
      </c>
      <c r="F503" s="9" t="str">
        <f t="shared" si="7"/>
        <v xml:space="preserve">1594  </v>
      </c>
      <c r="G503" s="3" t="s">
        <v>32</v>
      </c>
      <c r="H503" s="69">
        <v>14250</v>
      </c>
    </row>
    <row r="504" spans="1:8">
      <c r="A504" s="33"/>
      <c r="B504" s="33"/>
      <c r="C504" s="82"/>
      <c r="D504" s="33"/>
      <c r="E504" s="174" t="s">
        <v>583</v>
      </c>
      <c r="F504" s="9" t="str">
        <f t="shared" si="7"/>
        <v xml:space="preserve">1713  </v>
      </c>
      <c r="G504" s="3" t="s">
        <v>31</v>
      </c>
      <c r="H504" s="69">
        <v>16416.3</v>
      </c>
    </row>
    <row r="505" spans="1:8">
      <c r="A505" s="33"/>
      <c r="B505" s="33"/>
      <c r="C505" s="82"/>
      <c r="D505" s="33"/>
      <c r="E505" s="174" t="s">
        <v>583</v>
      </c>
      <c r="F505" s="9" t="str">
        <f t="shared" si="7"/>
        <v xml:space="preserve">1714  </v>
      </c>
      <c r="G505" s="3" t="s">
        <v>30</v>
      </c>
      <c r="H505" s="69">
        <v>16416.3</v>
      </c>
    </row>
    <row r="506" spans="1:8">
      <c r="A506" s="33"/>
      <c r="B506" s="33"/>
      <c r="C506" s="82"/>
      <c r="D506" s="33"/>
      <c r="E506" s="175" t="s">
        <v>561</v>
      </c>
      <c r="F506" s="9" t="str">
        <f t="shared" si="7"/>
        <v xml:space="preserve">2111  </v>
      </c>
      <c r="G506" s="3" t="s">
        <v>29</v>
      </c>
      <c r="H506" s="69">
        <v>558.80999999999995</v>
      </c>
    </row>
    <row r="507" spans="1:8">
      <c r="A507" s="33"/>
      <c r="B507" s="33"/>
      <c r="C507" s="82"/>
      <c r="D507" s="33"/>
      <c r="E507" s="175" t="s">
        <v>561</v>
      </c>
      <c r="F507" s="9" t="str">
        <f t="shared" si="7"/>
        <v xml:space="preserve">2212  </v>
      </c>
      <c r="G507" s="3" t="s">
        <v>50</v>
      </c>
      <c r="H507" s="69">
        <v>330</v>
      </c>
    </row>
    <row r="508" spans="1:8">
      <c r="A508" s="33"/>
      <c r="B508" s="33"/>
      <c r="C508" s="82"/>
      <c r="D508" s="33"/>
      <c r="E508" s="175" t="s">
        <v>561</v>
      </c>
      <c r="F508" s="9" t="str">
        <f t="shared" si="7"/>
        <v xml:space="preserve">3181  </v>
      </c>
      <c r="G508" s="3" t="s">
        <v>67</v>
      </c>
      <c r="H508" s="69">
        <v>200</v>
      </c>
    </row>
    <row r="509" spans="1:8">
      <c r="A509" s="33"/>
      <c r="B509" s="33"/>
      <c r="C509" s="82"/>
      <c r="D509" s="33"/>
      <c r="E509" s="175" t="s">
        <v>561</v>
      </c>
      <c r="F509" s="9" t="str">
        <f t="shared" si="7"/>
        <v xml:space="preserve">3751  </v>
      </c>
      <c r="G509" s="3" t="s">
        <v>40</v>
      </c>
      <c r="H509" s="69">
        <v>363</v>
      </c>
    </row>
    <row r="510" spans="1:8">
      <c r="A510" s="33"/>
      <c r="B510" s="33"/>
      <c r="C510" s="82"/>
      <c r="D510" s="33"/>
      <c r="E510" s="175" t="s">
        <v>561</v>
      </c>
      <c r="F510" s="9" t="str">
        <f t="shared" si="7"/>
        <v xml:space="preserve">3791  </v>
      </c>
      <c r="G510" s="3" t="s">
        <v>92</v>
      </c>
      <c r="H510" s="69">
        <v>250</v>
      </c>
    </row>
    <row r="511" spans="1:8">
      <c r="A511" s="115"/>
      <c r="B511" s="116" t="str">
        <f>MID($G511,1,12)</f>
        <v xml:space="preserve">31111-0703  </v>
      </c>
      <c r="C511" s="115"/>
      <c r="D511" s="115"/>
      <c r="E511" s="172"/>
      <c r="F511" s="116"/>
      <c r="G511" s="117" t="s">
        <v>8</v>
      </c>
      <c r="H511" s="118">
        <v>11720313.939999999</v>
      </c>
    </row>
    <row r="512" spans="1:8">
      <c r="A512" s="119"/>
      <c r="B512" s="119"/>
      <c r="C512" s="120" t="str">
        <f>MID($G512,1,7)</f>
        <v xml:space="preserve">E0046  </v>
      </c>
      <c r="D512" s="119"/>
      <c r="E512" s="173"/>
      <c r="F512" s="120"/>
      <c r="G512" s="121" t="s">
        <v>200</v>
      </c>
      <c r="H512" s="122">
        <v>863304.23</v>
      </c>
    </row>
    <row r="513" spans="1:8">
      <c r="A513" s="119"/>
      <c r="B513" s="119"/>
      <c r="C513" s="119"/>
      <c r="D513" s="123" t="str">
        <f>MID($G513,1,7)</f>
        <v xml:space="preserve">2.2.1  </v>
      </c>
      <c r="E513" s="173"/>
      <c r="F513" s="120"/>
      <c r="G513" s="121" t="s">
        <v>10</v>
      </c>
      <c r="H513" s="122">
        <v>863304.23</v>
      </c>
    </row>
    <row r="514" spans="1:8">
      <c r="A514" s="33"/>
      <c r="B514" s="33"/>
      <c r="C514" s="82"/>
      <c r="D514" s="33"/>
      <c r="E514" s="174" t="s">
        <v>583</v>
      </c>
      <c r="F514" s="9" t="str">
        <f t="shared" si="7"/>
        <v xml:space="preserve">1131  </v>
      </c>
      <c r="G514" s="3" t="s">
        <v>36</v>
      </c>
      <c r="H514" s="69">
        <v>419754.82</v>
      </c>
    </row>
    <row r="515" spans="1:8">
      <c r="A515" s="33"/>
      <c r="B515" s="33"/>
      <c r="C515" s="82"/>
      <c r="D515" s="33"/>
      <c r="E515" s="174" t="s">
        <v>583</v>
      </c>
      <c r="F515" s="9" t="str">
        <f t="shared" si="7"/>
        <v xml:space="preserve">1321  </v>
      </c>
      <c r="G515" s="3" t="s">
        <v>35</v>
      </c>
      <c r="H515" s="69">
        <v>7687.77</v>
      </c>
    </row>
    <row r="516" spans="1:8">
      <c r="A516" s="33"/>
      <c r="B516" s="33"/>
      <c r="C516" s="82"/>
      <c r="D516" s="33"/>
      <c r="E516" s="174" t="s">
        <v>583</v>
      </c>
      <c r="F516" s="9" t="str">
        <f t="shared" si="7"/>
        <v xml:space="preserve">1323  </v>
      </c>
      <c r="G516" s="3" t="s">
        <v>34</v>
      </c>
      <c r="H516" s="69">
        <v>36862.589999999997</v>
      </c>
    </row>
    <row r="517" spans="1:8">
      <c r="A517" s="33"/>
      <c r="B517" s="33"/>
      <c r="C517" s="82"/>
      <c r="D517" s="33"/>
      <c r="E517" s="174" t="s">
        <v>583</v>
      </c>
      <c r="F517" s="9" t="str">
        <f t="shared" si="7"/>
        <v xml:space="preserve">1593  </v>
      </c>
      <c r="G517" s="3" t="s">
        <v>33</v>
      </c>
      <c r="H517" s="69">
        <v>44850</v>
      </c>
    </row>
    <row r="518" spans="1:8">
      <c r="A518" s="33"/>
      <c r="B518" s="33"/>
      <c r="C518" s="82"/>
      <c r="D518" s="33"/>
      <c r="E518" s="174" t="s">
        <v>583</v>
      </c>
      <c r="F518" s="9" t="str">
        <f t="shared" si="7"/>
        <v xml:space="preserve">1594  </v>
      </c>
      <c r="G518" s="3" t="s">
        <v>32</v>
      </c>
      <c r="H518" s="69">
        <v>17250</v>
      </c>
    </row>
    <row r="519" spans="1:8">
      <c r="A519" s="33"/>
      <c r="B519" s="33"/>
      <c r="C519" s="82"/>
      <c r="D519" s="33"/>
      <c r="E519" s="174" t="s">
        <v>583</v>
      </c>
      <c r="F519" s="9" t="str">
        <f t="shared" si="7"/>
        <v xml:space="preserve">1713  </v>
      </c>
      <c r="G519" s="3" t="s">
        <v>31</v>
      </c>
      <c r="H519" s="69">
        <v>30560.35</v>
      </c>
    </row>
    <row r="520" spans="1:8">
      <c r="A520" s="33"/>
      <c r="B520" s="33"/>
      <c r="C520" s="82"/>
      <c r="D520" s="33"/>
      <c r="E520" s="174" t="s">
        <v>583</v>
      </c>
      <c r="F520" s="9" t="str">
        <f t="shared" si="7"/>
        <v xml:space="preserve">1714  </v>
      </c>
      <c r="G520" s="3" t="s">
        <v>30</v>
      </c>
      <c r="H520" s="69">
        <v>30560.35</v>
      </c>
    </row>
    <row r="521" spans="1:8">
      <c r="A521" s="33"/>
      <c r="B521" s="33"/>
      <c r="C521" s="82"/>
      <c r="D521" s="33"/>
      <c r="E521" s="175" t="s">
        <v>561</v>
      </c>
      <c r="F521" s="9" t="str">
        <f t="shared" si="7"/>
        <v xml:space="preserve">2111  </v>
      </c>
      <c r="G521" s="3" t="s">
        <v>29</v>
      </c>
      <c r="H521" s="69">
        <v>100583.75</v>
      </c>
    </row>
    <row r="522" spans="1:8">
      <c r="A522" s="33"/>
      <c r="B522" s="33"/>
      <c r="C522" s="82"/>
      <c r="D522" s="33"/>
      <c r="E522" s="175" t="s">
        <v>561</v>
      </c>
      <c r="F522" s="9" t="str">
        <f t="shared" si="7"/>
        <v xml:space="preserve">2141  </v>
      </c>
      <c r="G522" s="3" t="s">
        <v>28</v>
      </c>
      <c r="H522" s="69">
        <v>135899.96</v>
      </c>
    </row>
    <row r="523" spans="1:8">
      <c r="A523" s="33"/>
      <c r="B523" s="33"/>
      <c r="C523" s="82"/>
      <c r="D523" s="33"/>
      <c r="E523" s="175" t="s">
        <v>561</v>
      </c>
      <c r="F523" s="9" t="str">
        <f t="shared" si="7"/>
        <v xml:space="preserve">2151  </v>
      </c>
      <c r="G523" s="3" t="s">
        <v>43</v>
      </c>
      <c r="H523" s="69">
        <v>1055.5999999999999</v>
      </c>
    </row>
    <row r="524" spans="1:8">
      <c r="A524" s="33"/>
      <c r="B524" s="33"/>
      <c r="C524" s="82"/>
      <c r="D524" s="33"/>
      <c r="E524" s="175" t="s">
        <v>561</v>
      </c>
      <c r="F524" s="9" t="str">
        <f t="shared" si="7"/>
        <v xml:space="preserve">2161  </v>
      </c>
      <c r="G524" s="3" t="s">
        <v>27</v>
      </c>
      <c r="H524" s="69">
        <v>1202.55</v>
      </c>
    </row>
    <row r="525" spans="1:8">
      <c r="A525" s="33"/>
      <c r="B525" s="33"/>
      <c r="C525" s="82"/>
      <c r="D525" s="33"/>
      <c r="E525" s="175" t="s">
        <v>561</v>
      </c>
      <c r="F525" s="9" t="str">
        <f t="shared" ref="F525:F588" si="8">MID($G525,1,6)</f>
        <v xml:space="preserve">2212  </v>
      </c>
      <c r="G525" s="3" t="s">
        <v>50</v>
      </c>
      <c r="H525" s="69">
        <v>5387.49</v>
      </c>
    </row>
    <row r="526" spans="1:8">
      <c r="A526" s="33"/>
      <c r="B526" s="33"/>
      <c r="C526" s="82"/>
      <c r="D526" s="33"/>
      <c r="E526" s="175" t="s">
        <v>561</v>
      </c>
      <c r="F526" s="9" t="str">
        <f t="shared" si="8"/>
        <v xml:space="preserve">2531  </v>
      </c>
      <c r="G526" s="3" t="s">
        <v>108</v>
      </c>
      <c r="H526" s="69">
        <v>365</v>
      </c>
    </row>
    <row r="527" spans="1:8">
      <c r="A527" s="33"/>
      <c r="B527" s="33"/>
      <c r="C527" s="82"/>
      <c r="D527" s="33"/>
      <c r="E527" s="175" t="s">
        <v>561</v>
      </c>
      <c r="F527" s="9" t="str">
        <f t="shared" si="8"/>
        <v xml:space="preserve">2991  </v>
      </c>
      <c r="G527" s="3" t="s">
        <v>25</v>
      </c>
      <c r="H527" s="69">
        <v>120</v>
      </c>
    </row>
    <row r="528" spans="1:8">
      <c r="A528" s="33"/>
      <c r="B528" s="33"/>
      <c r="C528" s="82"/>
      <c r="D528" s="33"/>
      <c r="E528" s="175" t="s">
        <v>561</v>
      </c>
      <c r="F528" s="9" t="str">
        <f t="shared" si="8"/>
        <v xml:space="preserve">3111  </v>
      </c>
      <c r="G528" s="3" t="s">
        <v>103</v>
      </c>
      <c r="H528" s="69">
        <v>28656</v>
      </c>
    </row>
    <row r="529" spans="1:8">
      <c r="A529" s="33"/>
      <c r="B529" s="33"/>
      <c r="C529" s="82"/>
      <c r="D529" s="33"/>
      <c r="E529" s="175" t="s">
        <v>561</v>
      </c>
      <c r="F529" s="9" t="str">
        <f t="shared" si="8"/>
        <v xml:space="preserve">3751  </v>
      </c>
      <c r="G529" s="3" t="s">
        <v>40</v>
      </c>
      <c r="H529" s="69">
        <v>2008</v>
      </c>
    </row>
    <row r="530" spans="1:8">
      <c r="A530" s="33"/>
      <c r="B530" s="10"/>
      <c r="C530" s="82"/>
      <c r="D530" s="33"/>
      <c r="E530" s="175" t="s">
        <v>561</v>
      </c>
      <c r="F530" s="9" t="str">
        <f t="shared" si="8"/>
        <v xml:space="preserve">3791  </v>
      </c>
      <c r="G530" s="3" t="s">
        <v>92</v>
      </c>
      <c r="H530" s="69">
        <v>500</v>
      </c>
    </row>
    <row r="531" spans="1:8">
      <c r="A531" s="119"/>
      <c r="B531" s="119"/>
      <c r="C531" s="120" t="str">
        <f>MID($G531,1,7)</f>
        <v xml:space="preserve">E0049  </v>
      </c>
      <c r="D531" s="119"/>
      <c r="E531" s="173"/>
      <c r="F531" s="120"/>
      <c r="G531" s="124" t="s">
        <v>9</v>
      </c>
      <c r="H531" s="125">
        <v>10811973.289999999</v>
      </c>
    </row>
    <row r="532" spans="1:8">
      <c r="A532" s="119"/>
      <c r="B532" s="119"/>
      <c r="C532" s="119"/>
      <c r="D532" s="123" t="str">
        <f>MID($G532,1,7)</f>
        <v xml:space="preserve">2.2.1  </v>
      </c>
      <c r="E532" s="173"/>
      <c r="F532" s="120"/>
      <c r="G532" s="121" t="s">
        <v>10</v>
      </c>
      <c r="H532" s="122">
        <v>10811973.289999999</v>
      </c>
    </row>
    <row r="533" spans="1:8">
      <c r="A533" s="33"/>
      <c r="B533" s="33"/>
      <c r="C533" s="82"/>
      <c r="D533" s="33"/>
      <c r="E533" s="175" t="s">
        <v>539</v>
      </c>
      <c r="F533" s="9" t="str">
        <f t="shared" si="8"/>
        <v xml:space="preserve">6121  </v>
      </c>
      <c r="G533" s="3" t="s">
        <v>14</v>
      </c>
      <c r="H533" s="69">
        <v>757541.13</v>
      </c>
    </row>
    <row r="534" spans="1:8">
      <c r="A534" s="33"/>
      <c r="B534" s="33"/>
      <c r="C534" s="82"/>
      <c r="D534" s="33"/>
      <c r="E534" s="175" t="s">
        <v>539</v>
      </c>
      <c r="F534" s="9" t="str">
        <f t="shared" si="8"/>
        <v xml:space="preserve">6141  </v>
      </c>
      <c r="G534" s="3" t="s">
        <v>12</v>
      </c>
      <c r="H534" s="69">
        <v>7478479.7400000002</v>
      </c>
    </row>
    <row r="535" spans="1:8">
      <c r="A535" s="33"/>
      <c r="B535" s="10"/>
      <c r="C535" s="82"/>
      <c r="D535" s="33"/>
      <c r="E535" s="175" t="s">
        <v>539</v>
      </c>
      <c r="F535" s="9" t="str">
        <f t="shared" si="8"/>
        <v xml:space="preserve">6151  </v>
      </c>
      <c r="G535" s="3" t="s">
        <v>15</v>
      </c>
      <c r="H535" s="69">
        <v>2575952.42</v>
      </c>
    </row>
    <row r="536" spans="1:8">
      <c r="A536" s="119"/>
      <c r="B536" s="119"/>
      <c r="C536" s="120" t="str">
        <f>MID($G536,1,7)</f>
        <v xml:space="preserve">U0090  </v>
      </c>
      <c r="D536" s="119"/>
      <c r="E536" s="173"/>
      <c r="F536" s="120"/>
      <c r="G536" s="124" t="s">
        <v>199</v>
      </c>
      <c r="H536" s="125">
        <v>45036.42</v>
      </c>
    </row>
    <row r="537" spans="1:8">
      <c r="A537" s="119"/>
      <c r="B537" s="119"/>
      <c r="C537" s="119"/>
      <c r="D537" s="123" t="str">
        <f>MID($G537,1,7)</f>
        <v xml:space="preserve">2.4.2  </v>
      </c>
      <c r="E537" s="173"/>
      <c r="F537" s="120"/>
      <c r="G537" s="121" t="s">
        <v>119</v>
      </c>
      <c r="H537" s="122">
        <v>45036.42</v>
      </c>
    </row>
    <row r="538" spans="1:8">
      <c r="A538" s="33"/>
      <c r="B538" s="33"/>
      <c r="C538" s="82"/>
      <c r="D538" s="33"/>
      <c r="E538" s="175" t="s">
        <v>539</v>
      </c>
      <c r="F538" s="9" t="str">
        <f t="shared" si="8"/>
        <v xml:space="preserve">6121  </v>
      </c>
      <c r="G538" s="3" t="s">
        <v>14</v>
      </c>
      <c r="H538" s="69">
        <v>45036.42</v>
      </c>
    </row>
    <row r="539" spans="1:8">
      <c r="A539" s="115"/>
      <c r="B539" s="116" t="str">
        <f>MID($G539,1,12)</f>
        <v xml:space="preserve">31111-0705  </v>
      </c>
      <c r="C539" s="115"/>
      <c r="D539" s="115"/>
      <c r="E539" s="172"/>
      <c r="F539" s="116"/>
      <c r="G539" s="117" t="s">
        <v>198</v>
      </c>
      <c r="H539" s="118">
        <v>5004942.95</v>
      </c>
    </row>
    <row r="540" spans="1:8">
      <c r="A540" s="119"/>
      <c r="B540" s="119"/>
      <c r="C540" s="120" t="str">
        <f>MID($G540,1,7)</f>
        <v xml:space="preserve">E0091  </v>
      </c>
      <c r="D540" s="119"/>
      <c r="E540" s="173"/>
      <c r="F540" s="120"/>
      <c r="G540" s="121" t="s">
        <v>197</v>
      </c>
      <c r="H540" s="122">
        <v>5004942.95</v>
      </c>
    </row>
    <row r="541" spans="1:8">
      <c r="A541" s="119"/>
      <c r="B541" s="119"/>
      <c r="C541" s="119"/>
      <c r="D541" s="123" t="str">
        <f>MID($G541,1,7)</f>
        <v xml:space="preserve">1.8.5  </v>
      </c>
      <c r="E541" s="173"/>
      <c r="F541" s="120"/>
      <c r="G541" s="121" t="s">
        <v>70</v>
      </c>
      <c r="H541" s="122">
        <v>5004942.95</v>
      </c>
    </row>
    <row r="542" spans="1:8">
      <c r="A542" s="33"/>
      <c r="B542" s="33"/>
      <c r="C542" s="82"/>
      <c r="D542" s="33"/>
      <c r="E542" s="174" t="s">
        <v>583</v>
      </c>
      <c r="F542" s="9" t="str">
        <f t="shared" si="8"/>
        <v xml:space="preserve">1131  </v>
      </c>
      <c r="G542" s="3" t="s">
        <v>36</v>
      </c>
      <c r="H542" s="69">
        <v>3128166.64</v>
      </c>
    </row>
    <row r="543" spans="1:8">
      <c r="A543" s="33"/>
      <c r="B543" s="33"/>
      <c r="C543" s="82"/>
      <c r="D543" s="33"/>
      <c r="E543" s="174" t="s">
        <v>583</v>
      </c>
      <c r="F543" s="9" t="str">
        <f t="shared" si="8"/>
        <v xml:space="preserve">1321  </v>
      </c>
      <c r="G543" s="3" t="s">
        <v>35</v>
      </c>
      <c r="H543" s="69">
        <v>70334.97</v>
      </c>
    </row>
    <row r="544" spans="1:8">
      <c r="A544" s="33"/>
      <c r="B544" s="33"/>
      <c r="C544" s="82"/>
      <c r="D544" s="33"/>
      <c r="E544" s="174" t="s">
        <v>583</v>
      </c>
      <c r="F544" s="9" t="str">
        <f t="shared" si="8"/>
        <v xml:space="preserve">1323  </v>
      </c>
      <c r="G544" s="3" t="s">
        <v>34</v>
      </c>
      <c r="H544" s="69">
        <v>558468.11</v>
      </c>
    </row>
    <row r="545" spans="1:8">
      <c r="A545" s="33"/>
      <c r="B545" s="33"/>
      <c r="C545" s="82"/>
      <c r="D545" s="33"/>
      <c r="E545" s="174" t="s">
        <v>583</v>
      </c>
      <c r="F545" s="9" t="str">
        <f t="shared" si="8"/>
        <v xml:space="preserve">1593  </v>
      </c>
      <c r="G545" s="3" t="s">
        <v>33</v>
      </c>
      <c r="H545" s="69">
        <v>379080</v>
      </c>
    </row>
    <row r="546" spans="1:8">
      <c r="A546" s="33"/>
      <c r="B546" s="33"/>
      <c r="C546" s="82"/>
      <c r="D546" s="33"/>
      <c r="E546" s="174" t="s">
        <v>583</v>
      </c>
      <c r="F546" s="9" t="str">
        <f t="shared" si="8"/>
        <v xml:space="preserve">1594  </v>
      </c>
      <c r="G546" s="3" t="s">
        <v>32</v>
      </c>
      <c r="H546" s="69">
        <v>145800</v>
      </c>
    </row>
    <row r="547" spans="1:8">
      <c r="A547" s="33"/>
      <c r="B547" s="33"/>
      <c r="C547" s="82"/>
      <c r="D547" s="33"/>
      <c r="E547" s="174" t="s">
        <v>583</v>
      </c>
      <c r="F547" s="9" t="str">
        <f t="shared" si="8"/>
        <v xml:space="preserve">1713  </v>
      </c>
      <c r="G547" s="3" t="s">
        <v>31</v>
      </c>
      <c r="H547" s="69">
        <v>348477.7</v>
      </c>
    </row>
    <row r="548" spans="1:8">
      <c r="A548" s="33"/>
      <c r="B548" s="33"/>
      <c r="C548" s="82"/>
      <c r="D548" s="33"/>
      <c r="E548" s="174" t="s">
        <v>583</v>
      </c>
      <c r="F548" s="9" t="str">
        <f t="shared" si="8"/>
        <v xml:space="preserve">1714  </v>
      </c>
      <c r="G548" s="3" t="s">
        <v>30</v>
      </c>
      <c r="H548" s="69">
        <v>348477.7</v>
      </c>
    </row>
    <row r="549" spans="1:8">
      <c r="A549" s="33"/>
      <c r="B549" s="33"/>
      <c r="C549" s="82"/>
      <c r="D549" s="33"/>
      <c r="E549" s="175" t="s">
        <v>561</v>
      </c>
      <c r="F549" s="9" t="str">
        <f t="shared" si="8"/>
        <v xml:space="preserve">2111  </v>
      </c>
      <c r="G549" s="3" t="s">
        <v>29</v>
      </c>
      <c r="H549" s="69">
        <v>5401.98</v>
      </c>
    </row>
    <row r="550" spans="1:8">
      <c r="A550" s="33"/>
      <c r="B550" s="33"/>
      <c r="C550" s="82"/>
      <c r="D550" s="33"/>
      <c r="E550" s="175" t="s">
        <v>561</v>
      </c>
      <c r="F550" s="9" t="str">
        <f t="shared" si="8"/>
        <v xml:space="preserve">2141  </v>
      </c>
      <c r="G550" s="3" t="s">
        <v>28</v>
      </c>
      <c r="H550" s="69">
        <v>12522.23</v>
      </c>
    </row>
    <row r="551" spans="1:8">
      <c r="A551" s="33"/>
      <c r="B551" s="33"/>
      <c r="C551" s="82"/>
      <c r="D551" s="33"/>
      <c r="E551" s="175" t="s">
        <v>561</v>
      </c>
      <c r="F551" s="9" t="str">
        <f t="shared" si="8"/>
        <v xml:space="preserve">2161  </v>
      </c>
      <c r="G551" s="3" t="s">
        <v>27</v>
      </c>
      <c r="H551" s="69">
        <v>4500.5600000000004</v>
      </c>
    </row>
    <row r="552" spans="1:8">
      <c r="A552" s="33"/>
      <c r="B552" s="33"/>
      <c r="C552" s="82"/>
      <c r="D552" s="33"/>
      <c r="E552" s="175" t="s">
        <v>561</v>
      </c>
      <c r="F552" s="9" t="str">
        <f t="shared" si="8"/>
        <v xml:space="preserve">2214  </v>
      </c>
      <c r="G552" s="3" t="s">
        <v>26</v>
      </c>
      <c r="H552" s="69">
        <v>3713.06</v>
      </c>
    </row>
    <row r="553" spans="1:8">
      <c r="A553" s="115"/>
      <c r="B553" s="116" t="str">
        <f>MID($G553,1,12)</f>
        <v xml:space="preserve">31111-0706  </v>
      </c>
      <c r="C553" s="115"/>
      <c r="D553" s="115"/>
      <c r="E553" s="172"/>
      <c r="F553" s="116"/>
      <c r="G553" s="117" t="s">
        <v>13</v>
      </c>
      <c r="H553" s="118">
        <v>1688017.06</v>
      </c>
    </row>
    <row r="554" spans="1:8">
      <c r="A554" s="119"/>
      <c r="B554" s="119"/>
      <c r="C554" s="120" t="str">
        <f>MID($G554,1,7)</f>
        <v xml:space="preserve">E0049  </v>
      </c>
      <c r="D554" s="119"/>
      <c r="E554" s="173"/>
      <c r="F554" s="120"/>
      <c r="G554" s="121" t="s">
        <v>9</v>
      </c>
      <c r="H554" s="122">
        <v>1688017.06</v>
      </c>
    </row>
    <row r="555" spans="1:8">
      <c r="A555" s="119"/>
      <c r="B555" s="119"/>
      <c r="C555" s="119"/>
      <c r="D555" s="123" t="str">
        <f>MID($G555,1,7)</f>
        <v xml:space="preserve">2.2.1  </v>
      </c>
      <c r="E555" s="173"/>
      <c r="F555" s="120"/>
      <c r="G555" s="121" t="s">
        <v>10</v>
      </c>
      <c r="H555" s="122">
        <v>1688017.06</v>
      </c>
    </row>
    <row r="556" spans="1:8">
      <c r="A556" s="33"/>
      <c r="B556" s="33"/>
      <c r="C556" s="82"/>
      <c r="D556" s="33"/>
      <c r="E556" s="174" t="s">
        <v>583</v>
      </c>
      <c r="F556" s="9" t="str">
        <f t="shared" si="8"/>
        <v xml:space="preserve">1131  </v>
      </c>
      <c r="G556" s="3" t="s">
        <v>36</v>
      </c>
      <c r="H556" s="69">
        <v>1176931.3600000001</v>
      </c>
    </row>
    <row r="557" spans="1:8">
      <c r="A557" s="33"/>
      <c r="B557" s="33"/>
      <c r="C557" s="82"/>
      <c r="D557" s="33"/>
      <c r="E557" s="174" t="s">
        <v>583</v>
      </c>
      <c r="F557" s="9" t="str">
        <f t="shared" si="8"/>
        <v xml:space="preserve">1221  </v>
      </c>
      <c r="G557" s="3" t="s">
        <v>116</v>
      </c>
      <c r="H557" s="69">
        <v>16980</v>
      </c>
    </row>
    <row r="558" spans="1:8">
      <c r="A558" s="33"/>
      <c r="B558" s="33"/>
      <c r="C558" s="82"/>
      <c r="D558" s="33"/>
      <c r="E558" s="174" t="s">
        <v>583</v>
      </c>
      <c r="F558" s="9" t="str">
        <f t="shared" si="8"/>
        <v xml:space="preserve">1321  </v>
      </c>
      <c r="G558" s="3" t="s">
        <v>35</v>
      </c>
      <c r="H558" s="69">
        <v>21596.04</v>
      </c>
    </row>
    <row r="559" spans="1:8">
      <c r="A559" s="33"/>
      <c r="B559" s="33"/>
      <c r="C559" s="82"/>
      <c r="D559" s="33"/>
      <c r="E559" s="174" t="s">
        <v>583</v>
      </c>
      <c r="F559" s="9" t="str">
        <f t="shared" si="8"/>
        <v xml:space="preserve">1323  </v>
      </c>
      <c r="G559" s="3" t="s">
        <v>34</v>
      </c>
      <c r="H559" s="69">
        <v>156045.91</v>
      </c>
    </row>
    <row r="560" spans="1:8">
      <c r="A560" s="33"/>
      <c r="B560" s="33"/>
      <c r="C560" s="82"/>
      <c r="D560" s="33"/>
      <c r="E560" s="174" t="s">
        <v>583</v>
      </c>
      <c r="F560" s="9" t="str">
        <f t="shared" si="8"/>
        <v xml:space="preserve">1593  </v>
      </c>
      <c r="G560" s="3" t="s">
        <v>33</v>
      </c>
      <c r="H560" s="69">
        <v>101400</v>
      </c>
    </row>
    <row r="561" spans="1:8">
      <c r="A561" s="33"/>
      <c r="B561" s="33"/>
      <c r="C561" s="82"/>
      <c r="D561" s="33"/>
      <c r="E561" s="174" t="s">
        <v>583</v>
      </c>
      <c r="F561" s="9" t="str">
        <f t="shared" si="8"/>
        <v xml:space="preserve">1594  </v>
      </c>
      <c r="G561" s="3" t="s">
        <v>32</v>
      </c>
      <c r="H561" s="69">
        <v>39000</v>
      </c>
    </row>
    <row r="562" spans="1:8">
      <c r="A562" s="33"/>
      <c r="B562" s="33"/>
      <c r="C562" s="82"/>
      <c r="D562" s="33"/>
      <c r="E562" s="174" t="s">
        <v>583</v>
      </c>
      <c r="F562" s="9" t="str">
        <f t="shared" si="8"/>
        <v xml:space="preserve">1713  </v>
      </c>
      <c r="G562" s="3" t="s">
        <v>31</v>
      </c>
      <c r="H562" s="69">
        <v>80795.399999999994</v>
      </c>
    </row>
    <row r="563" spans="1:8">
      <c r="A563" s="33"/>
      <c r="B563" s="33"/>
      <c r="C563" s="82"/>
      <c r="D563" s="33"/>
      <c r="E563" s="174" t="s">
        <v>583</v>
      </c>
      <c r="F563" s="9" t="str">
        <f t="shared" si="8"/>
        <v xml:space="preserve">1714  </v>
      </c>
      <c r="G563" s="3" t="s">
        <v>30</v>
      </c>
      <c r="H563" s="69">
        <v>80795.399999999994</v>
      </c>
    </row>
    <row r="564" spans="1:8">
      <c r="A564" s="33"/>
      <c r="B564" s="33"/>
      <c r="C564" s="82"/>
      <c r="D564" s="33"/>
      <c r="E564" s="175" t="s">
        <v>561</v>
      </c>
      <c r="F564" s="9" t="str">
        <f t="shared" si="8"/>
        <v xml:space="preserve">2111  </v>
      </c>
      <c r="G564" s="3" t="s">
        <v>29</v>
      </c>
      <c r="H564" s="69">
        <v>310</v>
      </c>
    </row>
    <row r="565" spans="1:8">
      <c r="A565" s="33"/>
      <c r="B565" s="33"/>
      <c r="C565" s="82"/>
      <c r="D565" s="33"/>
      <c r="E565" s="175" t="s">
        <v>561</v>
      </c>
      <c r="F565" s="9" t="str">
        <f t="shared" si="8"/>
        <v xml:space="preserve">2161  </v>
      </c>
      <c r="G565" s="3" t="s">
        <v>27</v>
      </c>
      <c r="H565" s="69">
        <v>760.96</v>
      </c>
    </row>
    <row r="566" spans="1:8">
      <c r="A566" s="33"/>
      <c r="B566" s="33"/>
      <c r="C566" s="82"/>
      <c r="D566" s="33"/>
      <c r="E566" s="175" t="s">
        <v>561</v>
      </c>
      <c r="F566" s="9" t="str">
        <f t="shared" si="8"/>
        <v xml:space="preserve">2212  </v>
      </c>
      <c r="G566" s="3" t="s">
        <v>50</v>
      </c>
      <c r="H566" s="69">
        <v>107.99</v>
      </c>
    </row>
    <row r="567" spans="1:8">
      <c r="A567" s="33"/>
      <c r="B567" s="33"/>
      <c r="C567" s="82"/>
      <c r="D567" s="33"/>
      <c r="E567" s="175" t="s">
        <v>561</v>
      </c>
      <c r="F567" s="9" t="str">
        <f t="shared" si="8"/>
        <v xml:space="preserve">2531  </v>
      </c>
      <c r="G567" s="3" t="s">
        <v>108</v>
      </c>
      <c r="H567" s="69">
        <v>476</v>
      </c>
    </row>
    <row r="568" spans="1:8">
      <c r="A568" s="33"/>
      <c r="B568" s="33"/>
      <c r="C568" s="82"/>
      <c r="D568" s="33"/>
      <c r="E568" s="175" t="s">
        <v>561</v>
      </c>
      <c r="F568" s="9" t="str">
        <f t="shared" si="8"/>
        <v xml:space="preserve">3611  </v>
      </c>
      <c r="G568" s="3" t="s">
        <v>136</v>
      </c>
      <c r="H568" s="69">
        <v>12818</v>
      </c>
    </row>
    <row r="569" spans="1:8">
      <c r="A569" s="115"/>
      <c r="B569" s="116" t="str">
        <f>MID($G569,1,12)</f>
        <v xml:space="preserve">31111-0801  </v>
      </c>
      <c r="C569" s="115"/>
      <c r="D569" s="115"/>
      <c r="E569" s="172"/>
      <c r="F569" s="116"/>
      <c r="G569" s="117" t="s">
        <v>196</v>
      </c>
      <c r="H569" s="118">
        <v>883663.78</v>
      </c>
    </row>
    <row r="570" spans="1:8">
      <c r="A570" s="119"/>
      <c r="B570" s="119"/>
      <c r="C570" s="120" t="str">
        <f>MID($G570,1,7)</f>
        <v xml:space="preserve">E0051  </v>
      </c>
      <c r="D570" s="119"/>
      <c r="E570" s="173"/>
      <c r="F570" s="120"/>
      <c r="G570" s="121" t="s">
        <v>195</v>
      </c>
      <c r="H570" s="122">
        <v>883663.78</v>
      </c>
    </row>
    <row r="571" spans="1:8">
      <c r="A571" s="119"/>
      <c r="B571" s="119"/>
      <c r="C571" s="119"/>
      <c r="D571" s="123" t="str">
        <f>MID($G571,1,7)</f>
        <v xml:space="preserve">2.2.6  </v>
      </c>
      <c r="E571" s="173"/>
      <c r="F571" s="120"/>
      <c r="G571" s="121" t="s">
        <v>172</v>
      </c>
      <c r="H571" s="122">
        <v>883663.78</v>
      </c>
    </row>
    <row r="572" spans="1:8">
      <c r="A572" s="33"/>
      <c r="B572" s="33"/>
      <c r="C572" s="82"/>
      <c r="D572" s="33"/>
      <c r="E572" s="174" t="s">
        <v>583</v>
      </c>
      <c r="F572" s="9" t="str">
        <f t="shared" si="8"/>
        <v xml:space="preserve">1131  </v>
      </c>
      <c r="G572" s="3" t="s">
        <v>36</v>
      </c>
      <c r="H572" s="69">
        <v>674155.86</v>
      </c>
    </row>
    <row r="573" spans="1:8">
      <c r="A573" s="33"/>
      <c r="B573" s="33"/>
      <c r="C573" s="82"/>
      <c r="D573" s="33"/>
      <c r="E573" s="174" t="s">
        <v>583</v>
      </c>
      <c r="F573" s="9" t="str">
        <f t="shared" si="8"/>
        <v xml:space="preserve">1321  </v>
      </c>
      <c r="G573" s="3" t="s">
        <v>35</v>
      </c>
      <c r="H573" s="69">
        <v>10686.35</v>
      </c>
    </row>
    <row r="574" spans="1:8">
      <c r="A574" s="33"/>
      <c r="B574" s="33"/>
      <c r="C574" s="82"/>
      <c r="D574" s="33"/>
      <c r="E574" s="174" t="s">
        <v>583</v>
      </c>
      <c r="F574" s="9" t="str">
        <f t="shared" si="8"/>
        <v xml:space="preserve">1323  </v>
      </c>
      <c r="G574" s="3" t="s">
        <v>34</v>
      </c>
      <c r="H574" s="69">
        <v>67148.53</v>
      </c>
    </row>
    <row r="575" spans="1:8">
      <c r="A575" s="33"/>
      <c r="B575" s="33"/>
      <c r="C575" s="82"/>
      <c r="D575" s="33"/>
      <c r="E575" s="174" t="s">
        <v>583</v>
      </c>
      <c r="F575" s="9" t="str">
        <f t="shared" si="8"/>
        <v xml:space="preserve">1593  </v>
      </c>
      <c r="G575" s="3" t="s">
        <v>33</v>
      </c>
      <c r="H575" s="69">
        <v>46020</v>
      </c>
    </row>
    <row r="576" spans="1:8">
      <c r="A576" s="33"/>
      <c r="B576" s="33"/>
      <c r="C576" s="82"/>
      <c r="D576" s="33"/>
      <c r="E576" s="174" t="s">
        <v>583</v>
      </c>
      <c r="F576" s="9" t="str">
        <f t="shared" si="8"/>
        <v xml:space="preserve">1594  </v>
      </c>
      <c r="G576" s="3" t="s">
        <v>32</v>
      </c>
      <c r="H576" s="69">
        <v>17700</v>
      </c>
    </row>
    <row r="577" spans="1:8">
      <c r="A577" s="33"/>
      <c r="B577" s="33"/>
      <c r="C577" s="82"/>
      <c r="D577" s="33"/>
      <c r="E577" s="174" t="s">
        <v>583</v>
      </c>
      <c r="F577" s="9" t="str">
        <f t="shared" si="8"/>
        <v xml:space="preserve">1713  </v>
      </c>
      <c r="G577" s="3" t="s">
        <v>31</v>
      </c>
      <c r="H577" s="69">
        <v>15162.4</v>
      </c>
    </row>
    <row r="578" spans="1:8">
      <c r="A578" s="33"/>
      <c r="B578" s="33"/>
      <c r="C578" s="82"/>
      <c r="D578" s="33"/>
      <c r="E578" s="174" t="s">
        <v>583</v>
      </c>
      <c r="F578" s="9" t="str">
        <f t="shared" si="8"/>
        <v xml:space="preserve">1714  </v>
      </c>
      <c r="G578" s="3" t="s">
        <v>30</v>
      </c>
      <c r="H578" s="69">
        <v>15162.4</v>
      </c>
    </row>
    <row r="579" spans="1:8">
      <c r="A579" s="33"/>
      <c r="B579" s="33"/>
      <c r="C579" s="82"/>
      <c r="D579" s="33"/>
      <c r="E579" s="175" t="s">
        <v>561</v>
      </c>
      <c r="F579" s="9" t="str">
        <f t="shared" si="8"/>
        <v xml:space="preserve">2111  </v>
      </c>
      <c r="G579" s="3" t="s">
        <v>29</v>
      </c>
      <c r="H579" s="69">
        <v>9254.83</v>
      </c>
    </row>
    <row r="580" spans="1:8">
      <c r="A580" s="33"/>
      <c r="B580" s="33"/>
      <c r="C580" s="82"/>
      <c r="D580" s="33"/>
      <c r="E580" s="175" t="s">
        <v>561</v>
      </c>
      <c r="F580" s="9" t="str">
        <f t="shared" si="8"/>
        <v xml:space="preserve">2141  </v>
      </c>
      <c r="G580" s="3" t="s">
        <v>28</v>
      </c>
      <c r="H580" s="69">
        <v>19207.48</v>
      </c>
    </row>
    <row r="581" spans="1:8">
      <c r="A581" s="33"/>
      <c r="B581" s="33"/>
      <c r="C581" s="82"/>
      <c r="D581" s="33"/>
      <c r="E581" s="175" t="s">
        <v>561</v>
      </c>
      <c r="F581" s="9" t="str">
        <f t="shared" si="8"/>
        <v xml:space="preserve">2151  </v>
      </c>
      <c r="G581" s="3" t="s">
        <v>43</v>
      </c>
      <c r="H581" s="69">
        <v>430</v>
      </c>
    </row>
    <row r="582" spans="1:8">
      <c r="A582" s="33"/>
      <c r="B582" s="33"/>
      <c r="C582" s="82"/>
      <c r="D582" s="33"/>
      <c r="E582" s="175" t="s">
        <v>561</v>
      </c>
      <c r="F582" s="9" t="str">
        <f t="shared" si="8"/>
        <v xml:space="preserve">2161  </v>
      </c>
      <c r="G582" s="3" t="s">
        <v>27</v>
      </c>
      <c r="H582" s="69">
        <v>3615.02</v>
      </c>
    </row>
    <row r="583" spans="1:8">
      <c r="A583" s="33"/>
      <c r="B583" s="33"/>
      <c r="C583" s="82"/>
      <c r="D583" s="33"/>
      <c r="E583" s="175" t="s">
        <v>561</v>
      </c>
      <c r="F583" s="9" t="str">
        <f t="shared" si="8"/>
        <v xml:space="preserve">2212  </v>
      </c>
      <c r="G583" s="3" t="s">
        <v>50</v>
      </c>
      <c r="H583" s="69">
        <v>132</v>
      </c>
    </row>
    <row r="584" spans="1:8">
      <c r="A584" s="33"/>
      <c r="B584" s="33"/>
      <c r="C584" s="82"/>
      <c r="D584" s="33"/>
      <c r="E584" s="175" t="s">
        <v>561</v>
      </c>
      <c r="F584" s="9" t="str">
        <f t="shared" si="8"/>
        <v xml:space="preserve">2214  </v>
      </c>
      <c r="G584" s="3" t="s">
        <v>26</v>
      </c>
      <c r="H584" s="69">
        <v>797.92</v>
      </c>
    </row>
    <row r="585" spans="1:8">
      <c r="A585" s="33"/>
      <c r="B585" s="33"/>
      <c r="C585" s="82"/>
      <c r="D585" s="33"/>
      <c r="E585" s="175" t="s">
        <v>561</v>
      </c>
      <c r="F585" s="9" t="str">
        <f t="shared" si="8"/>
        <v xml:space="preserve">2491  </v>
      </c>
      <c r="G585" s="3" t="s">
        <v>55</v>
      </c>
      <c r="H585" s="69">
        <v>164.99</v>
      </c>
    </row>
    <row r="586" spans="1:8">
      <c r="A586" s="33"/>
      <c r="B586" s="33"/>
      <c r="C586" s="82"/>
      <c r="D586" s="33"/>
      <c r="E586" s="175" t="s">
        <v>561</v>
      </c>
      <c r="F586" s="9" t="str">
        <f t="shared" si="8"/>
        <v xml:space="preserve">2921  </v>
      </c>
      <c r="G586" s="3" t="s">
        <v>69</v>
      </c>
      <c r="H586" s="69">
        <v>989</v>
      </c>
    </row>
    <row r="587" spans="1:8">
      <c r="A587" s="33"/>
      <c r="B587" s="33"/>
      <c r="C587" s="82"/>
      <c r="D587" s="33"/>
      <c r="E587" s="175" t="s">
        <v>561</v>
      </c>
      <c r="F587" s="9" t="str">
        <f t="shared" si="8"/>
        <v xml:space="preserve">3521  </v>
      </c>
      <c r="G587" s="3" t="s">
        <v>66</v>
      </c>
      <c r="H587" s="69">
        <v>2440</v>
      </c>
    </row>
    <row r="588" spans="1:8">
      <c r="A588" s="33"/>
      <c r="B588" s="33"/>
      <c r="C588" s="82"/>
      <c r="D588" s="33"/>
      <c r="E588" s="175" t="s">
        <v>561</v>
      </c>
      <c r="F588" s="9" t="str">
        <f t="shared" si="8"/>
        <v xml:space="preserve">3751  </v>
      </c>
      <c r="G588" s="3" t="s">
        <v>40</v>
      </c>
      <c r="H588" s="69">
        <v>597</v>
      </c>
    </row>
    <row r="589" spans="1:8">
      <c r="A589" s="115"/>
      <c r="B589" s="116" t="str">
        <f>MID($G589,1,12)</f>
        <v xml:space="preserve">31111-0802  </v>
      </c>
      <c r="C589" s="115"/>
      <c r="D589" s="115"/>
      <c r="E589" s="172"/>
      <c r="F589" s="116"/>
      <c r="G589" s="117" t="s">
        <v>194</v>
      </c>
      <c r="H589" s="128">
        <v>2120934.41</v>
      </c>
    </row>
    <row r="590" spans="1:8">
      <c r="A590" s="119"/>
      <c r="B590" s="119"/>
      <c r="C590" s="120" t="str">
        <f>MID($G590,1,7)</f>
        <v xml:space="preserve">E0052  </v>
      </c>
      <c r="D590" s="119"/>
      <c r="E590" s="173"/>
      <c r="F590" s="120"/>
      <c r="G590" s="121" t="s">
        <v>193</v>
      </c>
      <c r="H590" s="122">
        <v>2123022.41</v>
      </c>
    </row>
    <row r="591" spans="1:8">
      <c r="A591" s="119"/>
      <c r="B591" s="119"/>
      <c r="C591" s="119"/>
      <c r="D591" s="123" t="str">
        <f>MID($G591,1,7)</f>
        <v xml:space="preserve">2.2.4  </v>
      </c>
      <c r="E591" s="173"/>
      <c r="F591" s="120"/>
      <c r="G591" s="121" t="s">
        <v>192</v>
      </c>
      <c r="H591" s="122">
        <v>2123022.41</v>
      </c>
    </row>
    <row r="592" spans="1:8">
      <c r="A592" s="33"/>
      <c r="B592" s="33"/>
      <c r="C592" s="82"/>
      <c r="D592" s="33"/>
      <c r="E592" s="174" t="s">
        <v>583</v>
      </c>
      <c r="F592" s="9" t="str">
        <f t="shared" ref="F592:F652" si="9">MID($G592,1,6)</f>
        <v xml:space="preserve">1131  </v>
      </c>
      <c r="G592" s="3" t="s">
        <v>36</v>
      </c>
      <c r="H592" s="69">
        <v>1243845.82</v>
      </c>
    </row>
    <row r="593" spans="1:8">
      <c r="A593" s="33"/>
      <c r="B593" s="33"/>
      <c r="C593" s="82"/>
      <c r="D593" s="33"/>
      <c r="E593" s="174" t="s">
        <v>583</v>
      </c>
      <c r="F593" s="9" t="str">
        <f t="shared" si="9"/>
        <v xml:space="preserve">1321  </v>
      </c>
      <c r="G593" s="3" t="s">
        <v>35</v>
      </c>
      <c r="H593" s="69">
        <v>27577.16</v>
      </c>
    </row>
    <row r="594" spans="1:8">
      <c r="A594" s="33"/>
      <c r="B594" s="33"/>
      <c r="C594" s="82"/>
      <c r="D594" s="33"/>
      <c r="E594" s="174" t="s">
        <v>583</v>
      </c>
      <c r="F594" s="9" t="str">
        <f t="shared" si="9"/>
        <v xml:space="preserve">1323  </v>
      </c>
      <c r="G594" s="3" t="s">
        <v>34</v>
      </c>
      <c r="H594" s="69">
        <v>217850.45</v>
      </c>
    </row>
    <row r="595" spans="1:8">
      <c r="A595" s="33"/>
      <c r="B595" s="33"/>
      <c r="C595" s="82"/>
      <c r="D595" s="33"/>
      <c r="E595" s="174" t="s">
        <v>583</v>
      </c>
      <c r="F595" s="9" t="str">
        <f t="shared" si="9"/>
        <v xml:space="preserve">1593  </v>
      </c>
      <c r="G595" s="3" t="s">
        <v>33</v>
      </c>
      <c r="H595" s="69">
        <v>186810</v>
      </c>
    </row>
    <row r="596" spans="1:8">
      <c r="A596" s="33"/>
      <c r="B596" s="33"/>
      <c r="C596" s="82"/>
      <c r="D596" s="33"/>
      <c r="E596" s="174" t="s">
        <v>583</v>
      </c>
      <c r="F596" s="9" t="str">
        <f t="shared" si="9"/>
        <v xml:space="preserve">1594  </v>
      </c>
      <c r="G596" s="3" t="s">
        <v>32</v>
      </c>
      <c r="H596" s="69">
        <v>71850</v>
      </c>
    </row>
    <row r="597" spans="1:8">
      <c r="A597" s="33"/>
      <c r="B597" s="33"/>
      <c r="C597" s="82"/>
      <c r="D597" s="33"/>
      <c r="E597" s="174" t="s">
        <v>583</v>
      </c>
      <c r="F597" s="9" t="str">
        <f t="shared" si="9"/>
        <v xml:space="preserve">1713  </v>
      </c>
      <c r="G597" s="3" t="s">
        <v>31</v>
      </c>
      <c r="H597" s="69">
        <v>127005.85</v>
      </c>
    </row>
    <row r="598" spans="1:8">
      <c r="A598" s="33"/>
      <c r="B598" s="33"/>
      <c r="C598" s="82"/>
      <c r="D598" s="33"/>
      <c r="E598" s="174" t="s">
        <v>583</v>
      </c>
      <c r="F598" s="9" t="str">
        <f t="shared" si="9"/>
        <v xml:space="preserve">1714  </v>
      </c>
      <c r="G598" s="3" t="s">
        <v>30</v>
      </c>
      <c r="H598" s="69">
        <v>127005.85</v>
      </c>
    </row>
    <row r="599" spans="1:8">
      <c r="A599" s="33"/>
      <c r="B599" s="33"/>
      <c r="C599" s="82"/>
      <c r="D599" s="33"/>
      <c r="E599" s="175" t="s">
        <v>561</v>
      </c>
      <c r="F599" s="9" t="str">
        <f t="shared" si="9"/>
        <v xml:space="preserve">2111  </v>
      </c>
      <c r="G599" s="3" t="s">
        <v>29</v>
      </c>
      <c r="H599" s="69">
        <v>2914.99</v>
      </c>
    </row>
    <row r="600" spans="1:8">
      <c r="A600" s="33"/>
      <c r="B600" s="33"/>
      <c r="C600" s="82"/>
      <c r="D600" s="33"/>
      <c r="E600" s="175" t="s">
        <v>561</v>
      </c>
      <c r="F600" s="9" t="str">
        <f t="shared" si="9"/>
        <v xml:space="preserve">2141  </v>
      </c>
      <c r="G600" s="3" t="s">
        <v>28</v>
      </c>
      <c r="H600" s="69">
        <v>6402.27</v>
      </c>
    </row>
    <row r="601" spans="1:8">
      <c r="A601" s="33"/>
      <c r="B601" s="33"/>
      <c r="C601" s="82"/>
      <c r="D601" s="33"/>
      <c r="E601" s="175" t="s">
        <v>561</v>
      </c>
      <c r="F601" s="9" t="str">
        <f t="shared" si="9"/>
        <v xml:space="preserve">2161  </v>
      </c>
      <c r="G601" s="3" t="s">
        <v>27</v>
      </c>
      <c r="H601" s="69">
        <v>2337.56</v>
      </c>
    </row>
    <row r="602" spans="1:8">
      <c r="A602" s="33"/>
      <c r="B602" s="33"/>
      <c r="C602" s="82"/>
      <c r="D602" s="33"/>
      <c r="E602" s="175" t="s">
        <v>561</v>
      </c>
      <c r="F602" s="9" t="str">
        <f t="shared" si="9"/>
        <v xml:space="preserve">2212  </v>
      </c>
      <c r="G602" s="3" t="s">
        <v>50</v>
      </c>
      <c r="H602" s="69">
        <v>558</v>
      </c>
    </row>
    <row r="603" spans="1:8">
      <c r="A603" s="33"/>
      <c r="B603" s="33"/>
      <c r="C603" s="82"/>
      <c r="D603" s="33"/>
      <c r="E603" s="175" t="s">
        <v>561</v>
      </c>
      <c r="F603" s="9" t="str">
        <f t="shared" si="9"/>
        <v xml:space="preserve">2214  </v>
      </c>
      <c r="G603" s="3" t="s">
        <v>26</v>
      </c>
      <c r="H603" s="69">
        <v>1009.46</v>
      </c>
    </row>
    <row r="604" spans="1:8">
      <c r="A604" s="33"/>
      <c r="B604" s="33"/>
      <c r="C604" s="82"/>
      <c r="D604" s="33"/>
      <c r="E604" s="175" t="s">
        <v>561</v>
      </c>
      <c r="F604" s="9" t="str">
        <f t="shared" si="9"/>
        <v xml:space="preserve">2421  </v>
      </c>
      <c r="G604" s="3" t="s">
        <v>110</v>
      </c>
      <c r="H604" s="69">
        <v>9380</v>
      </c>
    </row>
    <row r="605" spans="1:8">
      <c r="A605" s="33"/>
      <c r="B605" s="33"/>
      <c r="C605" s="82"/>
      <c r="D605" s="33"/>
      <c r="E605" s="175" t="s">
        <v>561</v>
      </c>
      <c r="F605" s="9" t="str">
        <f t="shared" si="9"/>
        <v xml:space="preserve">2471  </v>
      </c>
      <c r="G605" s="3" t="s">
        <v>56</v>
      </c>
      <c r="H605" s="69">
        <v>20505.68</v>
      </c>
    </row>
    <row r="606" spans="1:8">
      <c r="A606" s="33"/>
      <c r="B606" s="33"/>
      <c r="C606" s="82"/>
      <c r="D606" s="33"/>
      <c r="E606" s="175" t="s">
        <v>561</v>
      </c>
      <c r="F606" s="9" t="str">
        <f t="shared" si="9"/>
        <v xml:space="preserve">2491  </v>
      </c>
      <c r="G606" s="3" t="s">
        <v>55</v>
      </c>
      <c r="H606" s="69">
        <v>17544.490000000002</v>
      </c>
    </row>
    <row r="607" spans="1:8">
      <c r="A607" s="33"/>
      <c r="B607" s="33"/>
      <c r="C607" s="82"/>
      <c r="D607" s="33"/>
      <c r="E607" s="175" t="s">
        <v>561</v>
      </c>
      <c r="F607" s="9" t="str">
        <f t="shared" si="9"/>
        <v xml:space="preserve">2531  </v>
      </c>
      <c r="G607" s="3" t="s">
        <v>108</v>
      </c>
      <c r="H607" s="69">
        <v>1723</v>
      </c>
    </row>
    <row r="608" spans="1:8">
      <c r="A608" s="33"/>
      <c r="B608" s="33"/>
      <c r="C608" s="82"/>
      <c r="D608" s="33"/>
      <c r="E608" s="175" t="s">
        <v>561</v>
      </c>
      <c r="F608" s="9" t="str">
        <f t="shared" si="9"/>
        <v xml:space="preserve">2541  </v>
      </c>
      <c r="G608" s="3" t="s">
        <v>107</v>
      </c>
      <c r="H608" s="69">
        <v>635</v>
      </c>
    </row>
    <row r="609" spans="1:8">
      <c r="A609" s="33"/>
      <c r="B609" s="33"/>
      <c r="C609" s="82"/>
      <c r="D609" s="33"/>
      <c r="E609" s="175" t="s">
        <v>561</v>
      </c>
      <c r="F609" s="9" t="str">
        <f t="shared" si="9"/>
        <v xml:space="preserve">2561  </v>
      </c>
      <c r="G609" s="3" t="s">
        <v>106</v>
      </c>
      <c r="H609" s="69">
        <v>38431.85</v>
      </c>
    </row>
    <row r="610" spans="1:8">
      <c r="A610" s="33"/>
      <c r="B610" s="33"/>
      <c r="C610" s="82"/>
      <c r="D610" s="33"/>
      <c r="E610" s="175" t="s">
        <v>561</v>
      </c>
      <c r="F610" s="9" t="str">
        <f t="shared" si="9"/>
        <v xml:space="preserve">2741  </v>
      </c>
      <c r="G610" s="3" t="s">
        <v>118</v>
      </c>
      <c r="H610" s="69">
        <v>1508</v>
      </c>
    </row>
    <row r="611" spans="1:8">
      <c r="A611" s="33"/>
      <c r="B611" s="33"/>
      <c r="C611" s="82"/>
      <c r="D611" s="33"/>
      <c r="E611" s="175" t="s">
        <v>561</v>
      </c>
      <c r="F611" s="9" t="str">
        <f t="shared" si="9"/>
        <v xml:space="preserve">2911  </v>
      </c>
      <c r="G611" s="3" t="s">
        <v>53</v>
      </c>
      <c r="H611" s="69">
        <v>17826.98</v>
      </c>
    </row>
    <row r="612" spans="1:8">
      <c r="A612" s="33"/>
      <c r="B612" s="33"/>
      <c r="C612" s="82"/>
      <c r="D612" s="33"/>
      <c r="E612" s="175" t="s">
        <v>561</v>
      </c>
      <c r="F612" s="9" t="str">
        <f t="shared" si="9"/>
        <v xml:space="preserve">2921  </v>
      </c>
      <c r="G612" s="3" t="s">
        <v>69</v>
      </c>
      <c r="H612" s="69">
        <v>300</v>
      </c>
    </row>
    <row r="613" spans="1:8">
      <c r="A613" s="119"/>
      <c r="B613" s="119"/>
      <c r="C613" s="120" t="str">
        <f>MID($G613,1,7)</f>
        <v xml:space="preserve">E0057  </v>
      </c>
      <c r="D613" s="119"/>
      <c r="E613" s="173"/>
      <c r="F613" s="120"/>
      <c r="G613" s="129" t="s">
        <v>178</v>
      </c>
      <c r="H613" s="130">
        <v>-2088</v>
      </c>
    </row>
    <row r="614" spans="1:8">
      <c r="A614" s="119"/>
      <c r="B614" s="119"/>
      <c r="C614" s="119"/>
      <c r="D614" s="123" t="str">
        <f>MID($G614,1,7)</f>
        <v xml:space="preserve">2.2.6  </v>
      </c>
      <c r="E614" s="173"/>
      <c r="F614" s="120"/>
      <c r="G614" s="129" t="s">
        <v>172</v>
      </c>
      <c r="H614" s="130">
        <v>-2088</v>
      </c>
    </row>
    <row r="615" spans="1:8">
      <c r="A615" s="33"/>
      <c r="B615" s="33"/>
      <c r="C615" s="82"/>
      <c r="D615" s="33"/>
      <c r="E615" s="175" t="s">
        <v>561</v>
      </c>
      <c r="F615" s="9" t="str">
        <f t="shared" si="9"/>
        <v xml:space="preserve">2141  </v>
      </c>
      <c r="G615" s="59" t="s">
        <v>28</v>
      </c>
      <c r="H615" s="151">
        <v>-2088</v>
      </c>
    </row>
    <row r="616" spans="1:8">
      <c r="A616" s="115"/>
      <c r="B616" s="116" t="str">
        <f>MID($G616,1,12)</f>
        <v xml:space="preserve">31111-0803  </v>
      </c>
      <c r="C616" s="115"/>
      <c r="D616" s="115"/>
      <c r="E616" s="172"/>
      <c r="F616" s="116"/>
      <c r="G616" s="117" t="s">
        <v>191</v>
      </c>
      <c r="H616" s="118">
        <v>6485427.54</v>
      </c>
    </row>
    <row r="617" spans="1:8">
      <c r="A617" s="119"/>
      <c r="B617" s="119"/>
      <c r="C617" s="120" t="str">
        <f>MID($G617,1,7)</f>
        <v xml:space="preserve">E0053  </v>
      </c>
      <c r="D617" s="119"/>
      <c r="E617" s="173"/>
      <c r="F617" s="120"/>
      <c r="G617" s="121" t="s">
        <v>190</v>
      </c>
      <c r="H617" s="122">
        <v>6485427.54</v>
      </c>
    </row>
    <row r="618" spans="1:8">
      <c r="A618" s="119"/>
      <c r="B618" s="119"/>
      <c r="C618" s="119"/>
      <c r="D618" s="123" t="str">
        <f>MID($G618,1,7)</f>
        <v xml:space="preserve">2.1.1  </v>
      </c>
      <c r="E618" s="173"/>
      <c r="F618" s="120"/>
      <c r="G618" s="121" t="s">
        <v>189</v>
      </c>
      <c r="H618" s="122">
        <v>6485427.54</v>
      </c>
    </row>
    <row r="619" spans="1:8">
      <c r="A619" s="33"/>
      <c r="B619" s="33"/>
      <c r="C619" s="82"/>
      <c r="D619" s="33"/>
      <c r="E619" s="174" t="s">
        <v>583</v>
      </c>
      <c r="F619" s="9" t="str">
        <f t="shared" si="9"/>
        <v xml:space="preserve">1131  </v>
      </c>
      <c r="G619" s="3" t="s">
        <v>36</v>
      </c>
      <c r="H619" s="69">
        <v>3453335.5</v>
      </c>
    </row>
    <row r="620" spans="1:8">
      <c r="A620" s="33"/>
      <c r="B620" s="33"/>
      <c r="C620" s="82"/>
      <c r="D620" s="33"/>
      <c r="E620" s="174" t="s">
        <v>583</v>
      </c>
      <c r="F620" s="9" t="str">
        <f t="shared" si="9"/>
        <v xml:space="preserve">1321  </v>
      </c>
      <c r="G620" s="3" t="s">
        <v>35</v>
      </c>
      <c r="H620" s="69">
        <v>90809.02</v>
      </c>
    </row>
    <row r="621" spans="1:8">
      <c r="A621" s="33"/>
      <c r="B621" s="33"/>
      <c r="C621" s="82"/>
      <c r="D621" s="33"/>
      <c r="E621" s="174" t="s">
        <v>583</v>
      </c>
      <c r="F621" s="9" t="str">
        <f t="shared" si="9"/>
        <v xml:space="preserve">1323  </v>
      </c>
      <c r="G621" s="3" t="s">
        <v>34</v>
      </c>
      <c r="H621" s="69">
        <v>741740.42</v>
      </c>
    </row>
    <row r="622" spans="1:8">
      <c r="A622" s="33"/>
      <c r="B622" s="33"/>
      <c r="C622" s="82"/>
      <c r="D622" s="33"/>
      <c r="E622" s="174" t="s">
        <v>583</v>
      </c>
      <c r="F622" s="9" t="str">
        <f t="shared" si="9"/>
        <v xml:space="preserve">1593  </v>
      </c>
      <c r="G622" s="3" t="s">
        <v>33</v>
      </c>
      <c r="H622" s="69">
        <v>767130</v>
      </c>
    </row>
    <row r="623" spans="1:8">
      <c r="A623" s="33"/>
      <c r="B623" s="33"/>
      <c r="C623" s="82"/>
      <c r="D623" s="33"/>
      <c r="E623" s="174" t="s">
        <v>583</v>
      </c>
      <c r="F623" s="9" t="str">
        <f t="shared" si="9"/>
        <v xml:space="preserve">1594  </v>
      </c>
      <c r="G623" s="3" t="s">
        <v>32</v>
      </c>
      <c r="H623" s="69">
        <v>294900</v>
      </c>
    </row>
    <row r="624" spans="1:8">
      <c r="A624" s="33"/>
      <c r="B624" s="33"/>
      <c r="C624" s="82"/>
      <c r="D624" s="33"/>
      <c r="E624" s="174" t="s">
        <v>583</v>
      </c>
      <c r="F624" s="9" t="str">
        <f t="shared" si="9"/>
        <v xml:space="preserve">1713  </v>
      </c>
      <c r="G624" s="3" t="s">
        <v>31</v>
      </c>
      <c r="H624" s="69">
        <v>529624.80000000005</v>
      </c>
    </row>
    <row r="625" spans="1:8">
      <c r="A625" s="33"/>
      <c r="B625" s="33"/>
      <c r="C625" s="82"/>
      <c r="D625" s="33"/>
      <c r="E625" s="174" t="s">
        <v>583</v>
      </c>
      <c r="F625" s="9" t="str">
        <f t="shared" si="9"/>
        <v xml:space="preserve">1714  </v>
      </c>
      <c r="G625" s="3" t="s">
        <v>30</v>
      </c>
      <c r="H625" s="69">
        <v>529624.80000000005</v>
      </c>
    </row>
    <row r="626" spans="1:8">
      <c r="A626" s="33"/>
      <c r="B626" s="33"/>
      <c r="C626" s="82"/>
      <c r="D626" s="33"/>
      <c r="E626" s="175" t="s">
        <v>561</v>
      </c>
      <c r="F626" s="9" t="str">
        <f t="shared" si="9"/>
        <v xml:space="preserve">2111  </v>
      </c>
      <c r="G626" s="3" t="s">
        <v>29</v>
      </c>
      <c r="H626" s="69">
        <v>4758.2</v>
      </c>
    </row>
    <row r="627" spans="1:8">
      <c r="A627" s="33"/>
      <c r="B627" s="33"/>
      <c r="C627" s="82"/>
      <c r="D627" s="33"/>
      <c r="E627" s="175" t="s">
        <v>561</v>
      </c>
      <c r="F627" s="9" t="str">
        <f t="shared" si="9"/>
        <v xml:space="preserve">2141  </v>
      </c>
      <c r="G627" s="3" t="s">
        <v>28</v>
      </c>
      <c r="H627" s="69">
        <v>8662.5499999999993</v>
      </c>
    </row>
    <row r="628" spans="1:8">
      <c r="A628" s="33"/>
      <c r="B628" s="33"/>
      <c r="C628" s="82"/>
      <c r="D628" s="33"/>
      <c r="E628" s="175" t="s">
        <v>561</v>
      </c>
      <c r="F628" s="9" t="str">
        <f t="shared" si="9"/>
        <v xml:space="preserve">2151  </v>
      </c>
      <c r="G628" s="3" t="s">
        <v>43</v>
      </c>
      <c r="H628" s="69">
        <v>380</v>
      </c>
    </row>
    <row r="629" spans="1:8">
      <c r="A629" s="33"/>
      <c r="B629" s="33"/>
      <c r="C629" s="82"/>
      <c r="D629" s="33"/>
      <c r="E629" s="175" t="s">
        <v>561</v>
      </c>
      <c r="F629" s="9" t="str">
        <f t="shared" si="9"/>
        <v xml:space="preserve">2161  </v>
      </c>
      <c r="G629" s="3" t="s">
        <v>27</v>
      </c>
      <c r="H629" s="69">
        <v>12719.74</v>
      </c>
    </row>
    <row r="630" spans="1:8">
      <c r="A630" s="33"/>
      <c r="B630" s="33"/>
      <c r="C630" s="82"/>
      <c r="D630" s="33"/>
      <c r="E630" s="175" t="s">
        <v>561</v>
      </c>
      <c r="F630" s="9" t="str">
        <f t="shared" si="9"/>
        <v xml:space="preserve">2212  </v>
      </c>
      <c r="G630" s="3" t="s">
        <v>50</v>
      </c>
      <c r="H630" s="69">
        <v>4845</v>
      </c>
    </row>
    <row r="631" spans="1:8">
      <c r="A631" s="33"/>
      <c r="B631" s="33"/>
      <c r="C631" s="82"/>
      <c r="D631" s="33"/>
      <c r="E631" s="175" t="s">
        <v>561</v>
      </c>
      <c r="F631" s="9" t="str">
        <f t="shared" si="9"/>
        <v xml:space="preserve">2214  </v>
      </c>
      <c r="G631" s="3" t="s">
        <v>26</v>
      </c>
      <c r="H631" s="69">
        <v>390</v>
      </c>
    </row>
    <row r="632" spans="1:8">
      <c r="A632" s="33"/>
      <c r="B632" s="33"/>
      <c r="C632" s="82"/>
      <c r="D632" s="33"/>
      <c r="E632" s="175" t="s">
        <v>561</v>
      </c>
      <c r="F632" s="9" t="str">
        <f t="shared" si="9"/>
        <v xml:space="preserve">2411  </v>
      </c>
      <c r="G632" s="3" t="s">
        <v>111</v>
      </c>
      <c r="H632" s="69">
        <v>2720.23</v>
      </c>
    </row>
    <row r="633" spans="1:8">
      <c r="A633" s="33"/>
      <c r="B633" s="33"/>
      <c r="C633" s="82"/>
      <c r="D633" s="33"/>
      <c r="E633" s="175" t="s">
        <v>561</v>
      </c>
      <c r="F633" s="9" t="str">
        <f t="shared" si="9"/>
        <v xml:space="preserve">2421  </v>
      </c>
      <c r="G633" s="3" t="s">
        <v>110</v>
      </c>
      <c r="H633" s="69">
        <v>1363.95</v>
      </c>
    </row>
    <row r="634" spans="1:8">
      <c r="A634" s="33"/>
      <c r="B634" s="33"/>
      <c r="C634" s="82"/>
      <c r="D634" s="33"/>
      <c r="E634" s="175" t="s">
        <v>561</v>
      </c>
      <c r="F634" s="9" t="str">
        <f t="shared" si="9"/>
        <v xml:space="preserve">2461  </v>
      </c>
      <c r="G634" s="3" t="s">
        <v>57</v>
      </c>
      <c r="H634" s="69">
        <v>1351.5</v>
      </c>
    </row>
    <row r="635" spans="1:8">
      <c r="A635" s="33"/>
      <c r="B635" s="33"/>
      <c r="C635" s="82"/>
      <c r="D635" s="33"/>
      <c r="E635" s="175" t="s">
        <v>561</v>
      </c>
      <c r="F635" s="9" t="str">
        <f t="shared" si="9"/>
        <v xml:space="preserve">2471  </v>
      </c>
      <c r="G635" s="3" t="s">
        <v>56</v>
      </c>
      <c r="H635" s="69">
        <v>16810.73</v>
      </c>
    </row>
    <row r="636" spans="1:8">
      <c r="A636" s="33"/>
      <c r="B636" s="33"/>
      <c r="C636" s="82"/>
      <c r="D636" s="33"/>
      <c r="E636" s="175" t="s">
        <v>561</v>
      </c>
      <c r="F636" s="9" t="str">
        <f t="shared" si="9"/>
        <v xml:space="preserve">2491  </v>
      </c>
      <c r="G636" s="3" t="s">
        <v>55</v>
      </c>
      <c r="H636" s="69">
        <v>10030.14</v>
      </c>
    </row>
    <row r="637" spans="1:8">
      <c r="A637" s="33"/>
      <c r="B637" s="33"/>
      <c r="C637" s="82"/>
      <c r="D637" s="33"/>
      <c r="E637" s="175" t="s">
        <v>561</v>
      </c>
      <c r="F637" s="9" t="str">
        <f t="shared" si="9"/>
        <v xml:space="preserve">2522  </v>
      </c>
      <c r="G637" s="3" t="s">
        <v>139</v>
      </c>
      <c r="H637" s="69">
        <v>4408</v>
      </c>
    </row>
    <row r="638" spans="1:8">
      <c r="A638" s="33"/>
      <c r="B638" s="33"/>
      <c r="C638" s="82"/>
      <c r="D638" s="33"/>
      <c r="E638" s="175" t="s">
        <v>561</v>
      </c>
      <c r="F638" s="9" t="str">
        <f t="shared" si="9"/>
        <v xml:space="preserve">2531  </v>
      </c>
      <c r="G638" s="3" t="s">
        <v>108</v>
      </c>
      <c r="H638" s="69">
        <v>798</v>
      </c>
    </row>
    <row r="639" spans="1:8">
      <c r="A639" s="33"/>
      <c r="B639" s="33"/>
      <c r="C639" s="82"/>
      <c r="D639" s="33"/>
      <c r="E639" s="175" t="s">
        <v>561</v>
      </c>
      <c r="F639" s="9" t="str">
        <f t="shared" si="9"/>
        <v xml:space="preserve">2561  </v>
      </c>
      <c r="G639" s="3" t="s">
        <v>106</v>
      </c>
      <c r="H639" s="69">
        <v>1425</v>
      </c>
    </row>
    <row r="640" spans="1:8">
      <c r="A640" s="33"/>
      <c r="B640" s="33"/>
      <c r="C640" s="82"/>
      <c r="D640" s="33"/>
      <c r="E640" s="175" t="s">
        <v>561</v>
      </c>
      <c r="F640" s="9" t="str">
        <f t="shared" si="9"/>
        <v xml:space="preserve">2911  </v>
      </c>
      <c r="G640" s="3" t="s">
        <v>53</v>
      </c>
      <c r="H640" s="69">
        <v>7373.96</v>
      </c>
    </row>
    <row r="641" spans="1:8">
      <c r="A641" s="33"/>
      <c r="B641" s="33"/>
      <c r="C641" s="82"/>
      <c r="D641" s="33"/>
      <c r="E641" s="175" t="s">
        <v>561</v>
      </c>
      <c r="F641" s="9" t="str">
        <f t="shared" si="9"/>
        <v xml:space="preserve">2921  </v>
      </c>
      <c r="G641" s="3" t="s">
        <v>69</v>
      </c>
      <c r="H641" s="69">
        <v>226</v>
      </c>
    </row>
    <row r="642" spans="1:8">
      <c r="A642" s="115"/>
      <c r="B642" s="116" t="str">
        <f>MID($G642,1,12)</f>
        <v xml:space="preserve">31111-0804  </v>
      </c>
      <c r="C642" s="115"/>
      <c r="D642" s="115"/>
      <c r="E642" s="172"/>
      <c r="F642" s="116"/>
      <c r="G642" s="117" t="s">
        <v>188</v>
      </c>
      <c r="H642" s="118">
        <v>3342352.63</v>
      </c>
    </row>
    <row r="643" spans="1:8">
      <c r="A643" s="119"/>
      <c r="B643" s="119"/>
      <c r="C643" s="120" t="str">
        <f>MID($G643,1,7)</f>
        <v xml:space="preserve">E0055  </v>
      </c>
      <c r="D643" s="119"/>
      <c r="E643" s="173"/>
      <c r="F643" s="120"/>
      <c r="G643" s="121" t="s">
        <v>187</v>
      </c>
      <c r="H643" s="122">
        <v>3342352.63</v>
      </c>
    </row>
    <row r="644" spans="1:8">
      <c r="A644" s="119"/>
      <c r="B644" s="119"/>
      <c r="C644" s="119"/>
      <c r="D644" s="123" t="str">
        <f>MID($G644,1,7)</f>
        <v xml:space="preserve">2.2.6  </v>
      </c>
      <c r="E644" s="173"/>
      <c r="F644" s="120"/>
      <c r="G644" s="121" t="s">
        <v>172</v>
      </c>
      <c r="H644" s="122">
        <v>3342352.63</v>
      </c>
    </row>
    <row r="645" spans="1:8">
      <c r="A645" s="33"/>
      <c r="B645" s="33"/>
      <c r="C645" s="82"/>
      <c r="D645" s="33"/>
      <c r="E645" s="174" t="s">
        <v>583</v>
      </c>
      <c r="F645" s="9" t="str">
        <f t="shared" si="9"/>
        <v xml:space="preserve">1131  </v>
      </c>
      <c r="G645" s="3" t="s">
        <v>36</v>
      </c>
      <c r="H645" s="69">
        <v>1699894.18</v>
      </c>
    </row>
    <row r="646" spans="1:8">
      <c r="A646" s="33"/>
      <c r="B646" s="33"/>
      <c r="C646" s="82"/>
      <c r="D646" s="33"/>
      <c r="E646" s="174" t="s">
        <v>583</v>
      </c>
      <c r="F646" s="9" t="str">
        <f t="shared" si="9"/>
        <v xml:space="preserve">1321  </v>
      </c>
      <c r="G646" s="3" t="s">
        <v>35</v>
      </c>
      <c r="H646" s="69">
        <v>45345.45</v>
      </c>
    </row>
    <row r="647" spans="1:8">
      <c r="A647" s="33"/>
      <c r="B647" s="33"/>
      <c r="C647" s="82"/>
      <c r="D647" s="33"/>
      <c r="E647" s="174" t="s">
        <v>583</v>
      </c>
      <c r="F647" s="9" t="str">
        <f t="shared" si="9"/>
        <v xml:space="preserve">1323  </v>
      </c>
      <c r="G647" s="3" t="s">
        <v>34</v>
      </c>
      <c r="H647" s="69">
        <v>381619</v>
      </c>
    </row>
    <row r="648" spans="1:8">
      <c r="A648" s="33"/>
      <c r="B648" s="33"/>
      <c r="C648" s="82"/>
      <c r="D648" s="33"/>
      <c r="E648" s="174" t="s">
        <v>583</v>
      </c>
      <c r="F648" s="9" t="str">
        <f t="shared" si="9"/>
        <v xml:space="preserve">1593  </v>
      </c>
      <c r="G648" s="3" t="s">
        <v>33</v>
      </c>
      <c r="H648" s="69">
        <v>403260</v>
      </c>
    </row>
    <row r="649" spans="1:8">
      <c r="A649" s="33"/>
      <c r="B649" s="33"/>
      <c r="C649" s="82"/>
      <c r="D649" s="33"/>
      <c r="E649" s="174" t="s">
        <v>583</v>
      </c>
      <c r="F649" s="9" t="str">
        <f t="shared" si="9"/>
        <v xml:space="preserve">1594  </v>
      </c>
      <c r="G649" s="3" t="s">
        <v>32</v>
      </c>
      <c r="H649" s="69">
        <v>155100</v>
      </c>
    </row>
    <row r="650" spans="1:8">
      <c r="A650" s="33"/>
      <c r="B650" s="33"/>
      <c r="C650" s="82"/>
      <c r="D650" s="33"/>
      <c r="E650" s="174" t="s">
        <v>583</v>
      </c>
      <c r="F650" s="9" t="str">
        <f t="shared" si="9"/>
        <v xml:space="preserve">1713  </v>
      </c>
      <c r="G650" s="3" t="s">
        <v>31</v>
      </c>
      <c r="H650" s="69">
        <v>242107.1</v>
      </c>
    </row>
    <row r="651" spans="1:8">
      <c r="A651" s="33"/>
      <c r="B651" s="33"/>
      <c r="C651" s="82"/>
      <c r="D651" s="33"/>
      <c r="E651" s="174" t="s">
        <v>583</v>
      </c>
      <c r="F651" s="9" t="str">
        <f t="shared" si="9"/>
        <v xml:space="preserve">1714  </v>
      </c>
      <c r="G651" s="3" t="s">
        <v>30</v>
      </c>
      <c r="H651" s="69">
        <v>242107.1</v>
      </c>
    </row>
    <row r="652" spans="1:8">
      <c r="A652" s="33"/>
      <c r="B652" s="33"/>
      <c r="C652" s="82"/>
      <c r="D652" s="33"/>
      <c r="E652" s="175" t="s">
        <v>561</v>
      </c>
      <c r="F652" s="9" t="str">
        <f t="shared" si="9"/>
        <v xml:space="preserve">2111  </v>
      </c>
      <c r="G652" s="3" t="s">
        <v>29</v>
      </c>
      <c r="H652" s="69">
        <v>3156.5</v>
      </c>
    </row>
    <row r="653" spans="1:8">
      <c r="A653" s="33"/>
      <c r="B653" s="33"/>
      <c r="C653" s="82"/>
      <c r="D653" s="33"/>
      <c r="E653" s="175" t="s">
        <v>561</v>
      </c>
      <c r="F653" s="9" t="str">
        <f t="shared" ref="F653:F716" si="10">MID($G653,1,6)</f>
        <v xml:space="preserve">2141  </v>
      </c>
      <c r="G653" s="3" t="s">
        <v>28</v>
      </c>
      <c r="H653" s="69">
        <v>1631.74</v>
      </c>
    </row>
    <row r="654" spans="1:8">
      <c r="A654" s="33"/>
      <c r="B654" s="33"/>
      <c r="C654" s="82"/>
      <c r="D654" s="33"/>
      <c r="E654" s="175" t="s">
        <v>561</v>
      </c>
      <c r="F654" s="9" t="str">
        <f t="shared" si="10"/>
        <v xml:space="preserve">2151  </v>
      </c>
      <c r="G654" s="3" t="s">
        <v>43</v>
      </c>
      <c r="H654" s="69">
        <v>430</v>
      </c>
    </row>
    <row r="655" spans="1:8">
      <c r="A655" s="33"/>
      <c r="B655" s="33"/>
      <c r="C655" s="82"/>
      <c r="D655" s="33"/>
      <c r="E655" s="175" t="s">
        <v>561</v>
      </c>
      <c r="F655" s="9" t="str">
        <f t="shared" si="10"/>
        <v xml:space="preserve">2161  </v>
      </c>
      <c r="G655" s="3" t="s">
        <v>27</v>
      </c>
      <c r="H655" s="69">
        <v>8276.9</v>
      </c>
    </row>
    <row r="656" spans="1:8">
      <c r="A656" s="33"/>
      <c r="B656" s="33"/>
      <c r="C656" s="82"/>
      <c r="D656" s="33"/>
      <c r="E656" s="175" t="s">
        <v>561</v>
      </c>
      <c r="F656" s="9" t="str">
        <f t="shared" si="10"/>
        <v xml:space="preserve">2212  </v>
      </c>
      <c r="G656" s="3" t="s">
        <v>50</v>
      </c>
      <c r="H656" s="69">
        <v>1447</v>
      </c>
    </row>
    <row r="657" spans="1:8">
      <c r="A657" s="33"/>
      <c r="B657" s="33"/>
      <c r="C657" s="82"/>
      <c r="D657" s="33"/>
      <c r="E657" s="175" t="s">
        <v>561</v>
      </c>
      <c r="F657" s="9" t="str">
        <f t="shared" si="10"/>
        <v xml:space="preserve">2214  </v>
      </c>
      <c r="G657" s="3" t="s">
        <v>26</v>
      </c>
      <c r="H657" s="69">
        <v>1690.02</v>
      </c>
    </row>
    <row r="658" spans="1:8">
      <c r="A658" s="33"/>
      <c r="B658" s="33"/>
      <c r="C658" s="82"/>
      <c r="D658" s="33"/>
      <c r="E658" s="175" t="s">
        <v>561</v>
      </c>
      <c r="F658" s="9" t="str">
        <f t="shared" si="10"/>
        <v xml:space="preserve">2441  </v>
      </c>
      <c r="G658" s="3" t="s">
        <v>109</v>
      </c>
      <c r="H658" s="69">
        <v>2080</v>
      </c>
    </row>
    <row r="659" spans="1:8">
      <c r="A659" s="33"/>
      <c r="B659" s="33"/>
      <c r="C659" s="82"/>
      <c r="D659" s="33"/>
      <c r="E659" s="175" t="s">
        <v>561</v>
      </c>
      <c r="F659" s="9" t="str">
        <f t="shared" si="10"/>
        <v xml:space="preserve">2471  </v>
      </c>
      <c r="G659" s="3" t="s">
        <v>56</v>
      </c>
      <c r="H659" s="69">
        <v>5500</v>
      </c>
    </row>
    <row r="660" spans="1:8">
      <c r="A660" s="33"/>
      <c r="B660" s="33"/>
      <c r="C660" s="82"/>
      <c r="D660" s="33"/>
      <c r="E660" s="175" t="s">
        <v>561</v>
      </c>
      <c r="F660" s="9" t="str">
        <f t="shared" si="10"/>
        <v xml:space="preserve">2491  </v>
      </c>
      <c r="G660" s="3" t="s">
        <v>55</v>
      </c>
      <c r="H660" s="69">
        <v>28743.99</v>
      </c>
    </row>
    <row r="661" spans="1:8">
      <c r="A661" s="33"/>
      <c r="B661" s="33"/>
      <c r="C661" s="82"/>
      <c r="D661" s="33"/>
      <c r="E661" s="175" t="s">
        <v>561</v>
      </c>
      <c r="F661" s="9" t="str">
        <f t="shared" si="10"/>
        <v xml:space="preserve">2492  </v>
      </c>
      <c r="G661" s="3" t="s">
        <v>186</v>
      </c>
      <c r="H661" s="69">
        <v>48054</v>
      </c>
    </row>
    <row r="662" spans="1:8">
      <c r="A662" s="33"/>
      <c r="B662" s="33"/>
      <c r="C662" s="82"/>
      <c r="D662" s="33"/>
      <c r="E662" s="175" t="s">
        <v>561</v>
      </c>
      <c r="F662" s="9" t="str">
        <f t="shared" si="10"/>
        <v xml:space="preserve">2521  </v>
      </c>
      <c r="G662" s="3" t="s">
        <v>185</v>
      </c>
      <c r="H662" s="69">
        <v>9100</v>
      </c>
    </row>
    <row r="663" spans="1:8">
      <c r="A663" s="33"/>
      <c r="B663" s="33"/>
      <c r="C663" s="82"/>
      <c r="D663" s="33"/>
      <c r="E663" s="175" t="s">
        <v>561</v>
      </c>
      <c r="F663" s="9" t="str">
        <f t="shared" si="10"/>
        <v xml:space="preserve">2522  </v>
      </c>
      <c r="G663" s="3" t="s">
        <v>139</v>
      </c>
      <c r="H663" s="69">
        <v>15783.97</v>
      </c>
    </row>
    <row r="664" spans="1:8">
      <c r="A664" s="33"/>
      <c r="B664" s="33"/>
      <c r="C664" s="82"/>
      <c r="D664" s="33"/>
      <c r="E664" s="175" t="s">
        <v>561</v>
      </c>
      <c r="F664" s="9" t="str">
        <f t="shared" si="10"/>
        <v xml:space="preserve">2531  </v>
      </c>
      <c r="G664" s="3" t="s">
        <v>108</v>
      </c>
      <c r="H664" s="69">
        <v>734.99</v>
      </c>
    </row>
    <row r="665" spans="1:8">
      <c r="A665" s="33"/>
      <c r="B665" s="33"/>
      <c r="C665" s="82"/>
      <c r="D665" s="33"/>
      <c r="E665" s="175" t="s">
        <v>561</v>
      </c>
      <c r="F665" s="9" t="str">
        <f t="shared" si="10"/>
        <v xml:space="preserve">2541  </v>
      </c>
      <c r="G665" s="3" t="s">
        <v>107</v>
      </c>
      <c r="H665" s="69">
        <v>299.98</v>
      </c>
    </row>
    <row r="666" spans="1:8">
      <c r="A666" s="33"/>
      <c r="B666" s="33"/>
      <c r="C666" s="82"/>
      <c r="D666" s="33"/>
      <c r="E666" s="175" t="s">
        <v>561</v>
      </c>
      <c r="F666" s="9" t="str">
        <f t="shared" si="10"/>
        <v xml:space="preserve">2561  </v>
      </c>
      <c r="G666" s="3" t="s">
        <v>106</v>
      </c>
      <c r="H666" s="69">
        <v>5411.5</v>
      </c>
    </row>
    <row r="667" spans="1:8">
      <c r="A667" s="33"/>
      <c r="B667" s="33"/>
      <c r="C667" s="82"/>
      <c r="D667" s="33"/>
      <c r="E667" s="175" t="s">
        <v>561</v>
      </c>
      <c r="F667" s="9" t="str">
        <f t="shared" si="10"/>
        <v xml:space="preserve">2591  </v>
      </c>
      <c r="G667" s="3" t="s">
        <v>177</v>
      </c>
      <c r="H667" s="69">
        <v>1632.41</v>
      </c>
    </row>
    <row r="668" spans="1:8">
      <c r="A668" s="33"/>
      <c r="B668" s="33"/>
      <c r="C668" s="82"/>
      <c r="D668" s="33"/>
      <c r="E668" s="175" t="s">
        <v>561</v>
      </c>
      <c r="F668" s="9" t="str">
        <f t="shared" si="10"/>
        <v xml:space="preserve">2911  </v>
      </c>
      <c r="G668" s="3" t="s">
        <v>53</v>
      </c>
      <c r="H668" s="69">
        <v>16626</v>
      </c>
    </row>
    <row r="669" spans="1:8">
      <c r="A669" s="33"/>
      <c r="B669" s="33"/>
      <c r="C669" s="82"/>
      <c r="D669" s="33"/>
      <c r="E669" s="175" t="s">
        <v>561</v>
      </c>
      <c r="F669" s="9" t="str">
        <f t="shared" si="10"/>
        <v xml:space="preserve">2921  </v>
      </c>
      <c r="G669" s="3" t="s">
        <v>69</v>
      </c>
      <c r="H669" s="69">
        <v>2580</v>
      </c>
    </row>
    <row r="670" spans="1:8">
      <c r="A670" s="33"/>
      <c r="B670" s="33"/>
      <c r="C670" s="82"/>
      <c r="D670" s="33"/>
      <c r="E670" s="175" t="s">
        <v>561</v>
      </c>
      <c r="F670" s="9" t="str">
        <f t="shared" si="10"/>
        <v xml:space="preserve">2991  </v>
      </c>
      <c r="G670" s="3" t="s">
        <v>25</v>
      </c>
      <c r="H670" s="69">
        <v>19740.8</v>
      </c>
    </row>
    <row r="671" spans="1:8">
      <c r="A671" s="115"/>
      <c r="B671" s="116" t="str">
        <f>MID($G671,1,12)</f>
        <v xml:space="preserve">31111-0805  </v>
      </c>
      <c r="C671" s="115"/>
      <c r="D671" s="115"/>
      <c r="E671" s="172"/>
      <c r="F671" s="116"/>
      <c r="G671" s="117" t="s">
        <v>184</v>
      </c>
      <c r="H671" s="118">
        <v>2869336.81</v>
      </c>
    </row>
    <row r="672" spans="1:8">
      <c r="A672" s="119"/>
      <c r="B672" s="119"/>
      <c r="C672" s="120" t="str">
        <f>MID($G672,1,7)</f>
        <v xml:space="preserve">E0056  </v>
      </c>
      <c r="D672" s="119"/>
      <c r="E672" s="173"/>
      <c r="F672" s="120"/>
      <c r="G672" s="121" t="s">
        <v>183</v>
      </c>
      <c r="H672" s="122">
        <v>2869336.81</v>
      </c>
    </row>
    <row r="673" spans="1:8">
      <c r="A673" s="119"/>
      <c r="B673" s="119"/>
      <c r="C673" s="119"/>
      <c r="D673" s="123" t="str">
        <f>MID($G673,1,7)</f>
        <v xml:space="preserve">2.2.6  </v>
      </c>
      <c r="E673" s="173"/>
      <c r="F673" s="120"/>
      <c r="G673" s="121" t="s">
        <v>172</v>
      </c>
      <c r="H673" s="122">
        <v>2869336.81</v>
      </c>
    </row>
    <row r="674" spans="1:8">
      <c r="A674" s="33"/>
      <c r="B674" s="33"/>
      <c r="C674" s="82"/>
      <c r="D674" s="33"/>
      <c r="E674" s="174" t="s">
        <v>583</v>
      </c>
      <c r="F674" s="9" t="str">
        <f t="shared" si="10"/>
        <v xml:space="preserve">1131  </v>
      </c>
      <c r="G674" s="3" t="s">
        <v>36</v>
      </c>
      <c r="H674" s="69">
        <v>1727764.77</v>
      </c>
    </row>
    <row r="675" spans="1:8">
      <c r="A675" s="33"/>
      <c r="B675" s="33"/>
      <c r="C675" s="82"/>
      <c r="D675" s="33"/>
      <c r="E675" s="174" t="s">
        <v>583</v>
      </c>
      <c r="F675" s="9" t="str">
        <f t="shared" si="10"/>
        <v xml:space="preserve">1321  </v>
      </c>
      <c r="G675" s="3" t="s">
        <v>35</v>
      </c>
      <c r="H675" s="69">
        <v>39174.61</v>
      </c>
    </row>
    <row r="676" spans="1:8">
      <c r="A676" s="33"/>
      <c r="B676" s="33"/>
      <c r="C676" s="82"/>
      <c r="D676" s="33"/>
      <c r="E676" s="174" t="s">
        <v>583</v>
      </c>
      <c r="F676" s="9" t="str">
        <f t="shared" si="10"/>
        <v xml:space="preserve">1323  </v>
      </c>
      <c r="G676" s="3" t="s">
        <v>34</v>
      </c>
      <c r="H676" s="69">
        <v>305676.24</v>
      </c>
    </row>
    <row r="677" spans="1:8">
      <c r="A677" s="33"/>
      <c r="B677" s="33"/>
      <c r="C677" s="82"/>
      <c r="D677" s="33"/>
      <c r="E677" s="174" t="s">
        <v>583</v>
      </c>
      <c r="F677" s="9" t="str">
        <f t="shared" si="10"/>
        <v xml:space="preserve">1593  </v>
      </c>
      <c r="G677" s="3" t="s">
        <v>33</v>
      </c>
      <c r="H677" s="69">
        <v>234780</v>
      </c>
    </row>
    <row r="678" spans="1:8">
      <c r="A678" s="33"/>
      <c r="B678" s="33"/>
      <c r="C678" s="82"/>
      <c r="D678" s="33"/>
      <c r="E678" s="174" t="s">
        <v>583</v>
      </c>
      <c r="F678" s="9" t="str">
        <f t="shared" si="10"/>
        <v xml:space="preserve">1594  </v>
      </c>
      <c r="G678" s="3" t="s">
        <v>32</v>
      </c>
      <c r="H678" s="69">
        <v>90300</v>
      </c>
    </row>
    <row r="679" spans="1:8">
      <c r="A679" s="33"/>
      <c r="B679" s="33"/>
      <c r="C679" s="82"/>
      <c r="D679" s="33"/>
      <c r="E679" s="174" t="s">
        <v>583</v>
      </c>
      <c r="F679" s="9" t="str">
        <f t="shared" si="10"/>
        <v xml:space="preserve">1713  </v>
      </c>
      <c r="G679" s="3" t="s">
        <v>31</v>
      </c>
      <c r="H679" s="69">
        <v>188865.99</v>
      </c>
    </row>
    <row r="680" spans="1:8">
      <c r="A680" s="33"/>
      <c r="B680" s="33"/>
      <c r="C680" s="82"/>
      <c r="D680" s="33"/>
      <c r="E680" s="174" t="s">
        <v>583</v>
      </c>
      <c r="F680" s="9" t="str">
        <f t="shared" si="10"/>
        <v xml:space="preserve">1714  </v>
      </c>
      <c r="G680" s="3" t="s">
        <v>30</v>
      </c>
      <c r="H680" s="69">
        <v>188913.75</v>
      </c>
    </row>
    <row r="681" spans="1:8">
      <c r="A681" s="33"/>
      <c r="B681" s="33"/>
      <c r="C681" s="82"/>
      <c r="D681" s="33"/>
      <c r="E681" s="175" t="s">
        <v>561</v>
      </c>
      <c r="F681" s="9" t="str">
        <f t="shared" si="10"/>
        <v xml:space="preserve">2111  </v>
      </c>
      <c r="G681" s="3" t="s">
        <v>29</v>
      </c>
      <c r="H681" s="69">
        <v>3437.79</v>
      </c>
    </row>
    <row r="682" spans="1:8">
      <c r="A682" s="33"/>
      <c r="B682" s="33"/>
      <c r="C682" s="82"/>
      <c r="D682" s="33"/>
      <c r="E682" s="175" t="s">
        <v>561</v>
      </c>
      <c r="F682" s="9" t="str">
        <f t="shared" si="10"/>
        <v xml:space="preserve">2141  </v>
      </c>
      <c r="G682" s="3" t="s">
        <v>28</v>
      </c>
      <c r="H682" s="69">
        <v>4161.8</v>
      </c>
    </row>
    <row r="683" spans="1:8">
      <c r="A683" s="33"/>
      <c r="B683" s="33"/>
      <c r="C683" s="82"/>
      <c r="D683" s="33"/>
      <c r="E683" s="175" t="s">
        <v>561</v>
      </c>
      <c r="F683" s="9" t="str">
        <f t="shared" si="10"/>
        <v xml:space="preserve">2161  </v>
      </c>
      <c r="G683" s="3" t="s">
        <v>27</v>
      </c>
      <c r="H683" s="69">
        <v>17097.650000000001</v>
      </c>
    </row>
    <row r="684" spans="1:8">
      <c r="A684" s="33"/>
      <c r="B684" s="33"/>
      <c r="C684" s="82"/>
      <c r="D684" s="33"/>
      <c r="E684" s="175" t="s">
        <v>561</v>
      </c>
      <c r="F684" s="9" t="str">
        <f t="shared" si="10"/>
        <v xml:space="preserve">2212  </v>
      </c>
      <c r="G684" s="3" t="s">
        <v>50</v>
      </c>
      <c r="H684" s="69">
        <v>1029</v>
      </c>
    </row>
    <row r="685" spans="1:8">
      <c r="A685" s="33"/>
      <c r="B685" s="33"/>
      <c r="C685" s="82"/>
      <c r="D685" s="33"/>
      <c r="E685" s="175" t="s">
        <v>561</v>
      </c>
      <c r="F685" s="9" t="str">
        <f t="shared" si="10"/>
        <v xml:space="preserve">2421  </v>
      </c>
      <c r="G685" s="3" t="s">
        <v>110</v>
      </c>
      <c r="H685" s="69">
        <v>944</v>
      </c>
    </row>
    <row r="686" spans="1:8">
      <c r="A686" s="33"/>
      <c r="B686" s="33"/>
      <c r="C686" s="82"/>
      <c r="D686" s="33"/>
      <c r="E686" s="175" t="s">
        <v>561</v>
      </c>
      <c r="F686" s="9" t="str">
        <f t="shared" si="10"/>
        <v xml:space="preserve">2461  </v>
      </c>
      <c r="G686" s="3" t="s">
        <v>57</v>
      </c>
      <c r="H686" s="69">
        <v>7300.19</v>
      </c>
    </row>
    <row r="687" spans="1:8">
      <c r="A687" s="33"/>
      <c r="B687" s="33"/>
      <c r="C687" s="82"/>
      <c r="D687" s="33"/>
      <c r="E687" s="175" t="s">
        <v>561</v>
      </c>
      <c r="F687" s="9" t="str">
        <f t="shared" si="10"/>
        <v xml:space="preserve">2471  </v>
      </c>
      <c r="G687" s="3" t="s">
        <v>56</v>
      </c>
      <c r="H687" s="69">
        <v>83</v>
      </c>
    </row>
    <row r="688" spans="1:8">
      <c r="A688" s="33"/>
      <c r="B688" s="33"/>
      <c r="C688" s="82"/>
      <c r="D688" s="33"/>
      <c r="E688" s="175" t="s">
        <v>561</v>
      </c>
      <c r="F688" s="9" t="str">
        <f t="shared" si="10"/>
        <v xml:space="preserve">2493  </v>
      </c>
      <c r="G688" s="3" t="s">
        <v>182</v>
      </c>
      <c r="H688" s="69">
        <v>19615.310000000001</v>
      </c>
    </row>
    <row r="689" spans="1:8">
      <c r="A689" s="33"/>
      <c r="B689" s="33"/>
      <c r="C689" s="82"/>
      <c r="D689" s="33"/>
      <c r="E689" s="175" t="s">
        <v>561</v>
      </c>
      <c r="F689" s="9" t="str">
        <f t="shared" si="10"/>
        <v xml:space="preserve">2531  </v>
      </c>
      <c r="G689" s="3" t="s">
        <v>108</v>
      </c>
      <c r="H689" s="69">
        <v>1792</v>
      </c>
    </row>
    <row r="690" spans="1:8">
      <c r="A690" s="33"/>
      <c r="B690" s="33"/>
      <c r="C690" s="82"/>
      <c r="D690" s="33"/>
      <c r="E690" s="175" t="s">
        <v>561</v>
      </c>
      <c r="F690" s="9" t="str">
        <f t="shared" si="10"/>
        <v xml:space="preserve">2561  </v>
      </c>
      <c r="G690" s="3" t="s">
        <v>106</v>
      </c>
      <c r="H690" s="69">
        <v>3393</v>
      </c>
    </row>
    <row r="691" spans="1:8">
      <c r="A691" s="33"/>
      <c r="B691" s="33"/>
      <c r="C691" s="82"/>
      <c r="D691" s="33"/>
      <c r="E691" s="175" t="s">
        <v>561</v>
      </c>
      <c r="F691" s="9" t="str">
        <f t="shared" si="10"/>
        <v xml:space="preserve">2591  </v>
      </c>
      <c r="G691" s="3" t="s">
        <v>177</v>
      </c>
      <c r="H691" s="69">
        <v>3092.95</v>
      </c>
    </row>
    <row r="692" spans="1:8">
      <c r="A692" s="33"/>
      <c r="B692" s="33"/>
      <c r="C692" s="82"/>
      <c r="D692" s="33"/>
      <c r="E692" s="175" t="s">
        <v>561</v>
      </c>
      <c r="F692" s="9" t="str">
        <f t="shared" si="10"/>
        <v xml:space="preserve">2911  </v>
      </c>
      <c r="G692" s="3" t="s">
        <v>53</v>
      </c>
      <c r="H692" s="69">
        <v>258</v>
      </c>
    </row>
    <row r="693" spans="1:8">
      <c r="A693" s="33"/>
      <c r="B693" s="33"/>
      <c r="C693" s="82"/>
      <c r="D693" s="33"/>
      <c r="E693" s="175" t="s">
        <v>561</v>
      </c>
      <c r="F693" s="9" t="str">
        <f t="shared" si="10"/>
        <v xml:space="preserve">2991  </v>
      </c>
      <c r="G693" s="3" t="s">
        <v>25</v>
      </c>
      <c r="H693" s="69">
        <v>11206.76</v>
      </c>
    </row>
    <row r="694" spans="1:8">
      <c r="A694" s="33"/>
      <c r="B694" s="33"/>
      <c r="C694" s="82"/>
      <c r="D694" s="33"/>
      <c r="E694" s="175" t="s">
        <v>561</v>
      </c>
      <c r="F694" s="9" t="str">
        <f t="shared" si="10"/>
        <v xml:space="preserve">3591  </v>
      </c>
      <c r="G694" s="3" t="s">
        <v>181</v>
      </c>
      <c r="H694" s="69">
        <v>20450</v>
      </c>
    </row>
    <row r="695" spans="1:8">
      <c r="A695" s="115"/>
      <c r="B695" s="116" t="str">
        <f>MID($G695,1,12)</f>
        <v xml:space="preserve">31111-0806  </v>
      </c>
      <c r="C695" s="115"/>
      <c r="D695" s="115"/>
      <c r="E695" s="172"/>
      <c r="F695" s="116"/>
      <c r="G695" s="117" t="s">
        <v>179</v>
      </c>
      <c r="H695" s="118">
        <v>2337837.41</v>
      </c>
    </row>
    <row r="696" spans="1:8">
      <c r="A696" s="119"/>
      <c r="B696" s="119"/>
      <c r="C696" s="120" t="str">
        <f>MID($G696,1,7)</f>
        <v xml:space="preserve">E0057  </v>
      </c>
      <c r="D696" s="119"/>
      <c r="E696" s="173"/>
      <c r="F696" s="120"/>
      <c r="G696" s="121" t="s">
        <v>178</v>
      </c>
      <c r="H696" s="122">
        <v>2337837.41</v>
      </c>
    </row>
    <row r="697" spans="1:8">
      <c r="A697" s="119"/>
      <c r="B697" s="119"/>
      <c r="C697" s="119"/>
      <c r="D697" s="123" t="str">
        <f>MID($G697,1,7)</f>
        <v xml:space="preserve">2.2.6  </v>
      </c>
      <c r="E697" s="173"/>
      <c r="F697" s="120"/>
      <c r="G697" s="121" t="s">
        <v>172</v>
      </c>
      <c r="H697" s="122">
        <v>2337837.41</v>
      </c>
    </row>
    <row r="698" spans="1:8">
      <c r="A698" s="33"/>
      <c r="B698" s="33"/>
      <c r="C698" s="82"/>
      <c r="D698" s="33"/>
      <c r="E698" s="174" t="s">
        <v>583</v>
      </c>
      <c r="F698" s="9" t="str">
        <f t="shared" si="10"/>
        <v xml:space="preserve">1131  </v>
      </c>
      <c r="G698" s="3" t="s">
        <v>36</v>
      </c>
      <c r="H698" s="69">
        <v>1157438.3600000001</v>
      </c>
    </row>
    <row r="699" spans="1:8">
      <c r="A699" s="33"/>
      <c r="B699" s="33"/>
      <c r="C699" s="82"/>
      <c r="D699" s="33"/>
      <c r="E699" s="174" t="s">
        <v>583</v>
      </c>
      <c r="F699" s="9" t="str">
        <f t="shared" si="10"/>
        <v xml:space="preserve">1321  </v>
      </c>
      <c r="G699" s="3" t="s">
        <v>35</v>
      </c>
      <c r="H699" s="69">
        <v>26804.32</v>
      </c>
    </row>
    <row r="700" spans="1:8">
      <c r="A700" s="33"/>
      <c r="B700" s="33"/>
      <c r="C700" s="82"/>
      <c r="D700" s="33"/>
      <c r="E700" s="174" t="s">
        <v>583</v>
      </c>
      <c r="F700" s="9" t="str">
        <f t="shared" si="10"/>
        <v xml:space="preserve">1323  </v>
      </c>
      <c r="G700" s="3" t="s">
        <v>34</v>
      </c>
      <c r="H700" s="69">
        <v>204442.32</v>
      </c>
    </row>
    <row r="701" spans="1:8">
      <c r="A701" s="33"/>
      <c r="B701" s="33"/>
      <c r="C701" s="82"/>
      <c r="D701" s="33"/>
      <c r="E701" s="174" t="s">
        <v>583</v>
      </c>
      <c r="F701" s="9" t="str">
        <f t="shared" si="10"/>
        <v xml:space="preserve">1593  </v>
      </c>
      <c r="G701" s="3" t="s">
        <v>33</v>
      </c>
      <c r="H701" s="69">
        <v>219960</v>
      </c>
    </row>
    <row r="702" spans="1:8">
      <c r="A702" s="33"/>
      <c r="B702" s="33"/>
      <c r="C702" s="82"/>
      <c r="D702" s="33"/>
      <c r="E702" s="174" t="s">
        <v>583</v>
      </c>
      <c r="F702" s="9" t="str">
        <f t="shared" si="10"/>
        <v xml:space="preserve">1594  </v>
      </c>
      <c r="G702" s="3" t="s">
        <v>32</v>
      </c>
      <c r="H702" s="69">
        <v>84600</v>
      </c>
    </row>
    <row r="703" spans="1:8">
      <c r="A703" s="33"/>
      <c r="B703" s="33"/>
      <c r="C703" s="82"/>
      <c r="D703" s="33"/>
      <c r="E703" s="174" t="s">
        <v>583</v>
      </c>
      <c r="F703" s="9" t="str">
        <f t="shared" si="10"/>
        <v xml:space="preserve">1713  </v>
      </c>
      <c r="G703" s="3" t="s">
        <v>31</v>
      </c>
      <c r="H703" s="69">
        <v>139247</v>
      </c>
    </row>
    <row r="704" spans="1:8">
      <c r="A704" s="33"/>
      <c r="B704" s="33"/>
      <c r="C704" s="82"/>
      <c r="D704" s="33"/>
      <c r="E704" s="174" t="s">
        <v>583</v>
      </c>
      <c r="F704" s="9" t="str">
        <f t="shared" si="10"/>
        <v xml:space="preserve">1714  </v>
      </c>
      <c r="G704" s="3" t="s">
        <v>30</v>
      </c>
      <c r="H704" s="69">
        <v>139247</v>
      </c>
    </row>
    <row r="705" spans="1:8">
      <c r="A705" s="33"/>
      <c r="B705" s="33"/>
      <c r="C705" s="82"/>
      <c r="D705" s="33"/>
      <c r="E705" s="175" t="s">
        <v>561</v>
      </c>
      <c r="F705" s="9" t="str">
        <f t="shared" si="10"/>
        <v xml:space="preserve">2111  </v>
      </c>
      <c r="G705" s="59" t="s">
        <v>29</v>
      </c>
      <c r="H705" s="151">
        <v>-1704.93</v>
      </c>
    </row>
    <row r="706" spans="1:8">
      <c r="A706" s="33"/>
      <c r="B706" s="33"/>
      <c r="C706" s="82"/>
      <c r="D706" s="33"/>
      <c r="E706" s="175" t="s">
        <v>561</v>
      </c>
      <c r="F706" s="9" t="str">
        <f t="shared" si="10"/>
        <v xml:space="preserve">2141  </v>
      </c>
      <c r="G706" s="3" t="s">
        <v>28</v>
      </c>
      <c r="H706" s="69">
        <v>16276.14</v>
      </c>
    </row>
    <row r="707" spans="1:8">
      <c r="A707" s="33"/>
      <c r="B707" s="33"/>
      <c r="C707" s="82"/>
      <c r="D707" s="33"/>
      <c r="E707" s="175" t="s">
        <v>561</v>
      </c>
      <c r="F707" s="9" t="str">
        <f t="shared" si="10"/>
        <v xml:space="preserve">2151  </v>
      </c>
      <c r="G707" s="3" t="s">
        <v>43</v>
      </c>
      <c r="H707" s="69">
        <v>4258</v>
      </c>
    </row>
    <row r="708" spans="1:8">
      <c r="A708" s="33"/>
      <c r="B708" s="33"/>
      <c r="C708" s="82"/>
      <c r="D708" s="33"/>
      <c r="E708" s="175" t="s">
        <v>561</v>
      </c>
      <c r="F708" s="9" t="str">
        <f t="shared" si="10"/>
        <v xml:space="preserve">2161  </v>
      </c>
      <c r="G708" s="3" t="s">
        <v>27</v>
      </c>
      <c r="H708" s="69">
        <v>58132.67</v>
      </c>
    </row>
    <row r="709" spans="1:8">
      <c r="A709" s="33"/>
      <c r="B709" s="33"/>
      <c r="C709" s="82"/>
      <c r="D709" s="33"/>
      <c r="E709" s="175" t="s">
        <v>561</v>
      </c>
      <c r="F709" s="9" t="str">
        <f t="shared" si="10"/>
        <v xml:space="preserve">2214  </v>
      </c>
      <c r="G709" s="3" t="s">
        <v>26</v>
      </c>
      <c r="H709" s="69">
        <v>194</v>
      </c>
    </row>
    <row r="710" spans="1:8">
      <c r="A710" s="33"/>
      <c r="B710" s="33"/>
      <c r="C710" s="82"/>
      <c r="D710" s="33"/>
      <c r="E710" s="175" t="s">
        <v>561</v>
      </c>
      <c r="F710" s="9" t="str">
        <f t="shared" si="10"/>
        <v xml:space="preserve">2421  </v>
      </c>
      <c r="G710" s="3" t="s">
        <v>110</v>
      </c>
      <c r="H710" s="69">
        <v>354</v>
      </c>
    </row>
    <row r="711" spans="1:8">
      <c r="A711" s="33"/>
      <c r="B711" s="33"/>
      <c r="C711" s="82"/>
      <c r="D711" s="33"/>
      <c r="E711" s="175" t="s">
        <v>561</v>
      </c>
      <c r="F711" s="9" t="str">
        <f t="shared" si="10"/>
        <v xml:space="preserve">2431  </v>
      </c>
      <c r="G711" s="3" t="s">
        <v>58</v>
      </c>
      <c r="H711" s="69">
        <v>0.02</v>
      </c>
    </row>
    <row r="712" spans="1:8">
      <c r="A712" s="33"/>
      <c r="B712" s="33"/>
      <c r="C712" s="82"/>
      <c r="D712" s="33"/>
      <c r="E712" s="175" t="s">
        <v>561</v>
      </c>
      <c r="F712" s="9" t="str">
        <f t="shared" si="10"/>
        <v xml:space="preserve">2441  </v>
      </c>
      <c r="G712" s="3" t="s">
        <v>109</v>
      </c>
      <c r="H712" s="69">
        <v>740</v>
      </c>
    </row>
    <row r="713" spans="1:8">
      <c r="A713" s="33"/>
      <c r="B713" s="33"/>
      <c r="C713" s="82"/>
      <c r="D713" s="33"/>
      <c r="E713" s="175" t="s">
        <v>561</v>
      </c>
      <c r="F713" s="9" t="str">
        <f t="shared" si="10"/>
        <v xml:space="preserve">2461  </v>
      </c>
      <c r="G713" s="3" t="s">
        <v>57</v>
      </c>
      <c r="H713" s="69">
        <v>444</v>
      </c>
    </row>
    <row r="714" spans="1:8">
      <c r="A714" s="33"/>
      <c r="B714" s="33"/>
      <c r="C714" s="82"/>
      <c r="D714" s="33"/>
      <c r="E714" s="175" t="s">
        <v>561</v>
      </c>
      <c r="F714" s="9" t="str">
        <f t="shared" si="10"/>
        <v xml:space="preserve">2491  </v>
      </c>
      <c r="G714" s="3" t="s">
        <v>55</v>
      </c>
      <c r="H714" s="69">
        <v>2785</v>
      </c>
    </row>
    <row r="715" spans="1:8">
      <c r="A715" s="33"/>
      <c r="B715" s="33"/>
      <c r="C715" s="82"/>
      <c r="D715" s="33"/>
      <c r="E715" s="175" t="s">
        <v>561</v>
      </c>
      <c r="F715" s="9" t="str">
        <f t="shared" si="10"/>
        <v xml:space="preserve">2522  </v>
      </c>
      <c r="G715" s="3" t="s">
        <v>139</v>
      </c>
      <c r="H715" s="69">
        <v>14500</v>
      </c>
    </row>
    <row r="716" spans="1:8">
      <c r="A716" s="33"/>
      <c r="B716" s="33"/>
      <c r="C716" s="82"/>
      <c r="D716" s="33"/>
      <c r="E716" s="175" t="s">
        <v>561</v>
      </c>
      <c r="F716" s="9" t="str">
        <f t="shared" si="10"/>
        <v xml:space="preserve">2561  </v>
      </c>
      <c r="G716" s="3" t="s">
        <v>106</v>
      </c>
      <c r="H716" s="69">
        <v>1794</v>
      </c>
    </row>
    <row r="717" spans="1:8">
      <c r="A717" s="33"/>
      <c r="B717" s="33"/>
      <c r="C717" s="82"/>
      <c r="D717" s="33"/>
      <c r="E717" s="175" t="s">
        <v>561</v>
      </c>
      <c r="F717" s="9" t="str">
        <f t="shared" ref="F717:F780" si="11">MID($G717,1,6)</f>
        <v xml:space="preserve">2591  </v>
      </c>
      <c r="G717" s="3" t="s">
        <v>177</v>
      </c>
      <c r="H717" s="69">
        <v>905.51</v>
      </c>
    </row>
    <row r="718" spans="1:8">
      <c r="A718" s="33"/>
      <c r="B718" s="33"/>
      <c r="C718" s="82"/>
      <c r="D718" s="33"/>
      <c r="E718" s="175" t="s">
        <v>561</v>
      </c>
      <c r="F718" s="9" t="str">
        <f t="shared" si="11"/>
        <v xml:space="preserve">2911  </v>
      </c>
      <c r="G718" s="3" t="s">
        <v>53</v>
      </c>
      <c r="H718" s="69">
        <v>1598</v>
      </c>
    </row>
    <row r="719" spans="1:8">
      <c r="A719" s="33"/>
      <c r="B719" s="33"/>
      <c r="C719" s="82"/>
      <c r="D719" s="33"/>
      <c r="E719" s="175" t="s">
        <v>561</v>
      </c>
      <c r="F719" s="9" t="str">
        <f t="shared" si="11"/>
        <v xml:space="preserve">2921  </v>
      </c>
      <c r="G719" s="3" t="s">
        <v>69</v>
      </c>
      <c r="H719" s="69">
        <v>60</v>
      </c>
    </row>
    <row r="720" spans="1:8">
      <c r="A720" s="33"/>
      <c r="B720" s="33"/>
      <c r="C720" s="82"/>
      <c r="D720" s="33"/>
      <c r="E720" s="170" t="s">
        <v>540</v>
      </c>
      <c r="F720" s="9" t="str">
        <f t="shared" si="11"/>
        <v xml:space="preserve">4451  </v>
      </c>
      <c r="G720" s="3" t="s">
        <v>176</v>
      </c>
      <c r="H720" s="69">
        <v>265762</v>
      </c>
    </row>
    <row r="721" spans="1:8">
      <c r="A721" s="115"/>
      <c r="B721" s="116" t="str">
        <f>MID($G721,1,12)</f>
        <v xml:space="preserve">31111-0807  </v>
      </c>
      <c r="C721" s="115"/>
      <c r="D721" s="115"/>
      <c r="E721" s="172"/>
      <c r="F721" s="116"/>
      <c r="G721" s="117" t="s">
        <v>175</v>
      </c>
      <c r="H721" s="118">
        <v>1535049.76</v>
      </c>
    </row>
    <row r="722" spans="1:8">
      <c r="A722" s="119"/>
      <c r="B722" s="119"/>
      <c r="C722" s="120" t="str">
        <f>MID($G722,1,7)</f>
        <v xml:space="preserve">E0058  </v>
      </c>
      <c r="D722" s="119"/>
      <c r="E722" s="173"/>
      <c r="F722" s="120"/>
      <c r="G722" s="121" t="s">
        <v>174</v>
      </c>
      <c r="H722" s="122">
        <v>1535049.76</v>
      </c>
    </row>
    <row r="723" spans="1:8">
      <c r="A723" s="119"/>
      <c r="B723" s="119"/>
      <c r="C723" s="119"/>
      <c r="D723" s="123" t="str">
        <f>MID($G723,1,7)</f>
        <v xml:space="preserve">2.2.6  </v>
      </c>
      <c r="E723" s="173"/>
      <c r="F723" s="120"/>
      <c r="G723" s="121" t="s">
        <v>172</v>
      </c>
      <c r="H723" s="122">
        <v>1535049.76</v>
      </c>
    </row>
    <row r="724" spans="1:8">
      <c r="A724" s="33"/>
      <c r="B724" s="33"/>
      <c r="C724" s="82"/>
      <c r="D724" s="33"/>
      <c r="E724" s="174" t="s">
        <v>583</v>
      </c>
      <c r="F724" s="9" t="str">
        <f t="shared" si="11"/>
        <v xml:space="preserve">1131  </v>
      </c>
      <c r="G724" s="3" t="s">
        <v>36</v>
      </c>
      <c r="H724" s="69">
        <v>844996.72</v>
      </c>
    </row>
    <row r="725" spans="1:8">
      <c r="A725" s="33"/>
      <c r="B725" s="33"/>
      <c r="C725" s="82"/>
      <c r="D725" s="33"/>
      <c r="E725" s="174" t="s">
        <v>583</v>
      </c>
      <c r="F725" s="9" t="str">
        <f t="shared" si="11"/>
        <v xml:space="preserve">1321  </v>
      </c>
      <c r="G725" s="3" t="s">
        <v>35</v>
      </c>
      <c r="H725" s="69">
        <v>20698.509999999998</v>
      </c>
    </row>
    <row r="726" spans="1:8">
      <c r="A726" s="33"/>
      <c r="B726" s="33"/>
      <c r="C726" s="82"/>
      <c r="D726" s="33"/>
      <c r="E726" s="174" t="s">
        <v>583</v>
      </c>
      <c r="F726" s="9" t="str">
        <f t="shared" si="11"/>
        <v xml:space="preserve">1323  </v>
      </c>
      <c r="G726" s="3" t="s">
        <v>34</v>
      </c>
      <c r="H726" s="69">
        <v>175812</v>
      </c>
    </row>
    <row r="727" spans="1:8">
      <c r="A727" s="33"/>
      <c r="B727" s="33"/>
      <c r="C727" s="82"/>
      <c r="D727" s="33"/>
      <c r="E727" s="174" t="s">
        <v>583</v>
      </c>
      <c r="F727" s="9" t="str">
        <f t="shared" si="11"/>
        <v xml:space="preserve">1593  </v>
      </c>
      <c r="G727" s="3" t="s">
        <v>33</v>
      </c>
      <c r="H727" s="69">
        <v>157950</v>
      </c>
    </row>
    <row r="728" spans="1:8">
      <c r="A728" s="33"/>
      <c r="B728" s="33"/>
      <c r="C728" s="82"/>
      <c r="D728" s="33"/>
      <c r="E728" s="174" t="s">
        <v>583</v>
      </c>
      <c r="F728" s="9" t="str">
        <f t="shared" si="11"/>
        <v xml:space="preserve">1594  </v>
      </c>
      <c r="G728" s="3" t="s">
        <v>32</v>
      </c>
      <c r="H728" s="69">
        <v>60750</v>
      </c>
    </row>
    <row r="729" spans="1:8">
      <c r="A729" s="33"/>
      <c r="B729" s="33"/>
      <c r="C729" s="82"/>
      <c r="D729" s="33"/>
      <c r="E729" s="174" t="s">
        <v>583</v>
      </c>
      <c r="F729" s="9" t="str">
        <f t="shared" si="11"/>
        <v xml:space="preserve">1713  </v>
      </c>
      <c r="G729" s="3" t="s">
        <v>31</v>
      </c>
      <c r="H729" s="69">
        <v>95471</v>
      </c>
    </row>
    <row r="730" spans="1:8">
      <c r="A730" s="33"/>
      <c r="B730" s="33"/>
      <c r="C730" s="82"/>
      <c r="D730" s="33"/>
      <c r="E730" s="174" t="s">
        <v>583</v>
      </c>
      <c r="F730" s="9" t="str">
        <f t="shared" si="11"/>
        <v xml:space="preserve">1714  </v>
      </c>
      <c r="G730" s="3" t="s">
        <v>30</v>
      </c>
      <c r="H730" s="69">
        <v>95471</v>
      </c>
    </row>
    <row r="731" spans="1:8">
      <c r="A731" s="33"/>
      <c r="B731" s="33"/>
      <c r="C731" s="82"/>
      <c r="D731" s="33"/>
      <c r="E731" s="175" t="s">
        <v>561</v>
      </c>
      <c r="F731" s="9" t="str">
        <f t="shared" si="11"/>
        <v xml:space="preserve">2111  </v>
      </c>
      <c r="G731" s="3" t="s">
        <v>29</v>
      </c>
      <c r="H731" s="69">
        <v>1868.62</v>
      </c>
    </row>
    <row r="732" spans="1:8">
      <c r="A732" s="33"/>
      <c r="B732" s="33"/>
      <c r="C732" s="82"/>
      <c r="D732" s="33"/>
      <c r="E732" s="175" t="s">
        <v>561</v>
      </c>
      <c r="F732" s="9" t="str">
        <f t="shared" si="11"/>
        <v xml:space="preserve">2141  </v>
      </c>
      <c r="G732" s="3" t="s">
        <v>28</v>
      </c>
      <c r="H732" s="69">
        <v>163.5</v>
      </c>
    </row>
    <row r="733" spans="1:8">
      <c r="A733" s="33"/>
      <c r="B733" s="33"/>
      <c r="C733" s="82"/>
      <c r="D733" s="33"/>
      <c r="E733" s="175" t="s">
        <v>561</v>
      </c>
      <c r="F733" s="9" t="str">
        <f t="shared" si="11"/>
        <v xml:space="preserve">2151  </v>
      </c>
      <c r="G733" s="3" t="s">
        <v>43</v>
      </c>
      <c r="H733" s="69">
        <v>430</v>
      </c>
    </row>
    <row r="734" spans="1:8">
      <c r="A734" s="33"/>
      <c r="B734" s="33"/>
      <c r="C734" s="82"/>
      <c r="D734" s="33"/>
      <c r="E734" s="175" t="s">
        <v>561</v>
      </c>
      <c r="F734" s="9" t="str">
        <f t="shared" si="11"/>
        <v xml:space="preserve">2214  </v>
      </c>
      <c r="G734" s="3" t="s">
        <v>26</v>
      </c>
      <c r="H734" s="69">
        <v>613.41999999999996</v>
      </c>
    </row>
    <row r="735" spans="1:8">
      <c r="A735" s="33"/>
      <c r="B735" s="33"/>
      <c r="C735" s="82"/>
      <c r="D735" s="33"/>
      <c r="E735" s="175" t="s">
        <v>561</v>
      </c>
      <c r="F735" s="9" t="str">
        <f t="shared" si="11"/>
        <v xml:space="preserve">2411  </v>
      </c>
      <c r="G735" s="3" t="s">
        <v>111</v>
      </c>
      <c r="H735" s="69">
        <v>15936.04</v>
      </c>
    </row>
    <row r="736" spans="1:8">
      <c r="A736" s="33"/>
      <c r="B736" s="33"/>
      <c r="C736" s="82"/>
      <c r="D736" s="33"/>
      <c r="E736" s="175" t="s">
        <v>561</v>
      </c>
      <c r="F736" s="9" t="str">
        <f t="shared" si="11"/>
        <v xml:space="preserve">2421  </v>
      </c>
      <c r="G736" s="3" t="s">
        <v>110</v>
      </c>
      <c r="H736" s="69">
        <v>34890.32</v>
      </c>
    </row>
    <row r="737" spans="1:8">
      <c r="A737" s="33"/>
      <c r="B737" s="33"/>
      <c r="C737" s="82"/>
      <c r="D737" s="33"/>
      <c r="E737" s="175" t="s">
        <v>561</v>
      </c>
      <c r="F737" s="9" t="str">
        <f t="shared" si="11"/>
        <v xml:space="preserve">2431  </v>
      </c>
      <c r="G737" s="3" t="s">
        <v>58</v>
      </c>
      <c r="H737" s="69">
        <v>4755.75</v>
      </c>
    </row>
    <row r="738" spans="1:8">
      <c r="A738" s="33"/>
      <c r="B738" s="33"/>
      <c r="C738" s="82"/>
      <c r="D738" s="33"/>
      <c r="E738" s="175" t="s">
        <v>561</v>
      </c>
      <c r="F738" s="9" t="str">
        <f t="shared" si="11"/>
        <v xml:space="preserve">2441  </v>
      </c>
      <c r="G738" s="3" t="s">
        <v>109</v>
      </c>
      <c r="H738" s="69">
        <v>815</v>
      </c>
    </row>
    <row r="739" spans="1:8">
      <c r="A739" s="33"/>
      <c r="B739" s="33"/>
      <c r="C739" s="82"/>
      <c r="D739" s="33"/>
      <c r="E739" s="175" t="s">
        <v>561</v>
      </c>
      <c r="F739" s="9" t="str">
        <f t="shared" si="11"/>
        <v xml:space="preserve">2471  </v>
      </c>
      <c r="G739" s="3" t="s">
        <v>56</v>
      </c>
      <c r="H739" s="69">
        <v>13919.86</v>
      </c>
    </row>
    <row r="740" spans="1:8">
      <c r="A740" s="33"/>
      <c r="B740" s="33"/>
      <c r="C740" s="82"/>
      <c r="D740" s="33"/>
      <c r="E740" s="175" t="s">
        <v>561</v>
      </c>
      <c r="F740" s="9" t="str">
        <f t="shared" si="11"/>
        <v xml:space="preserve">2531  </v>
      </c>
      <c r="G740" s="3" t="s">
        <v>108</v>
      </c>
      <c r="H740" s="69">
        <v>545</v>
      </c>
    </row>
    <row r="741" spans="1:8">
      <c r="A741" s="33"/>
      <c r="B741" s="33"/>
      <c r="C741" s="82"/>
      <c r="D741" s="33"/>
      <c r="E741" s="175" t="s">
        <v>561</v>
      </c>
      <c r="F741" s="9" t="str">
        <f t="shared" si="11"/>
        <v xml:space="preserve">2541  </v>
      </c>
      <c r="G741" s="3" t="s">
        <v>107</v>
      </c>
      <c r="H741" s="69">
        <v>971.01</v>
      </c>
    </row>
    <row r="742" spans="1:8">
      <c r="A742" s="33"/>
      <c r="B742" s="33"/>
      <c r="C742" s="82"/>
      <c r="D742" s="33"/>
      <c r="E742" s="175" t="s">
        <v>561</v>
      </c>
      <c r="F742" s="9" t="str">
        <f t="shared" si="11"/>
        <v xml:space="preserve">2911  </v>
      </c>
      <c r="G742" s="3" t="s">
        <v>53</v>
      </c>
      <c r="H742" s="69">
        <v>8992.01</v>
      </c>
    </row>
    <row r="743" spans="1:8">
      <c r="A743" s="119"/>
      <c r="B743" s="119"/>
      <c r="C743" s="120" t="str">
        <f>MID($G743,1,7)</f>
        <v xml:space="preserve">I0058  </v>
      </c>
      <c r="D743" s="119"/>
      <c r="E743" s="173"/>
      <c r="F743" s="120"/>
      <c r="G743" s="129" t="s">
        <v>173</v>
      </c>
      <c r="H743" s="130">
        <v>-1000</v>
      </c>
    </row>
    <row r="744" spans="1:8">
      <c r="A744" s="119"/>
      <c r="B744" s="119"/>
      <c r="C744" s="119"/>
      <c r="D744" s="123" t="str">
        <f>MID($G744,1,7)</f>
        <v xml:space="preserve">2.2.6  </v>
      </c>
      <c r="E744" s="173"/>
      <c r="F744" s="120"/>
      <c r="G744" s="129" t="s">
        <v>172</v>
      </c>
      <c r="H744" s="130">
        <v>-1000</v>
      </c>
    </row>
    <row r="745" spans="1:8">
      <c r="A745" s="33"/>
      <c r="B745" s="33"/>
      <c r="C745" s="82"/>
      <c r="D745" s="33"/>
      <c r="E745" s="175" t="s">
        <v>561</v>
      </c>
      <c r="F745" s="9" t="str">
        <f t="shared" si="11"/>
        <v xml:space="preserve">2421  </v>
      </c>
      <c r="G745" s="59" t="s">
        <v>110</v>
      </c>
      <c r="H745" s="151">
        <v>-1000</v>
      </c>
    </row>
    <row r="746" spans="1:8">
      <c r="A746" s="115"/>
      <c r="B746" s="116" t="str">
        <f>MID($G746,1,12)</f>
        <v xml:space="preserve">31111-0901  </v>
      </c>
      <c r="C746" s="115"/>
      <c r="D746" s="115"/>
      <c r="E746" s="172"/>
      <c r="F746" s="116"/>
      <c r="G746" s="117" t="s">
        <v>16</v>
      </c>
      <c r="H746" s="118">
        <v>4549703.5599999996</v>
      </c>
    </row>
    <row r="747" spans="1:8">
      <c r="A747" s="119"/>
      <c r="B747" s="119"/>
      <c r="C747" s="120" t="str">
        <f>MID($G747,1,7)</f>
        <v xml:space="preserve">E0059  </v>
      </c>
      <c r="D747" s="119"/>
      <c r="E747" s="173"/>
      <c r="F747" s="120"/>
      <c r="G747" s="121" t="s">
        <v>171</v>
      </c>
      <c r="H747" s="122">
        <v>3830537.61</v>
      </c>
    </row>
    <row r="748" spans="1:8">
      <c r="A748" s="119"/>
      <c r="B748" s="119"/>
      <c r="C748" s="119"/>
      <c r="D748" s="123" t="str">
        <f>MID($G748,1,7)</f>
        <v xml:space="preserve">2.2.7  </v>
      </c>
      <c r="E748" s="173"/>
      <c r="F748" s="120"/>
      <c r="G748" s="121" t="s">
        <v>129</v>
      </c>
      <c r="H748" s="122">
        <v>3830537.61</v>
      </c>
    </row>
    <row r="749" spans="1:8">
      <c r="A749" s="33"/>
      <c r="B749" s="33"/>
      <c r="C749" s="82"/>
      <c r="D749" s="33"/>
      <c r="E749" s="174" t="s">
        <v>583</v>
      </c>
      <c r="F749" s="9" t="str">
        <f t="shared" si="11"/>
        <v xml:space="preserve">1131  </v>
      </c>
      <c r="G749" s="3" t="s">
        <v>36</v>
      </c>
      <c r="H749" s="69">
        <v>2907581.69</v>
      </c>
    </row>
    <row r="750" spans="1:8">
      <c r="A750" s="33"/>
      <c r="B750" s="33"/>
      <c r="C750" s="82"/>
      <c r="D750" s="33"/>
      <c r="E750" s="174" t="s">
        <v>583</v>
      </c>
      <c r="F750" s="9" t="str">
        <f t="shared" si="11"/>
        <v xml:space="preserve">1321  </v>
      </c>
      <c r="G750" s="3" t="s">
        <v>35</v>
      </c>
      <c r="H750" s="69">
        <v>47907.23</v>
      </c>
    </row>
    <row r="751" spans="1:8">
      <c r="A751" s="33"/>
      <c r="B751" s="33"/>
      <c r="C751" s="82"/>
      <c r="D751" s="33"/>
      <c r="E751" s="174" t="s">
        <v>583</v>
      </c>
      <c r="F751" s="9" t="str">
        <f t="shared" si="11"/>
        <v xml:space="preserve">1323  </v>
      </c>
      <c r="G751" s="3" t="s">
        <v>34</v>
      </c>
      <c r="H751" s="69">
        <v>283948.28000000003</v>
      </c>
    </row>
    <row r="752" spans="1:8">
      <c r="A752" s="33"/>
      <c r="B752" s="33"/>
      <c r="C752" s="82"/>
      <c r="D752" s="33"/>
      <c r="E752" s="174" t="s">
        <v>583</v>
      </c>
      <c r="F752" s="9" t="str">
        <f t="shared" si="11"/>
        <v xml:space="preserve">1593  </v>
      </c>
      <c r="G752" s="3" t="s">
        <v>33</v>
      </c>
      <c r="H752" s="69">
        <v>239850</v>
      </c>
    </row>
    <row r="753" spans="1:8">
      <c r="A753" s="33"/>
      <c r="B753" s="33"/>
      <c r="C753" s="82"/>
      <c r="D753" s="33"/>
      <c r="E753" s="174" t="s">
        <v>583</v>
      </c>
      <c r="F753" s="9" t="str">
        <f t="shared" si="11"/>
        <v xml:space="preserve">1594  </v>
      </c>
      <c r="G753" s="3" t="s">
        <v>32</v>
      </c>
      <c r="H753" s="69">
        <v>92250</v>
      </c>
    </row>
    <row r="754" spans="1:8">
      <c r="A754" s="33"/>
      <c r="B754" s="33"/>
      <c r="C754" s="82"/>
      <c r="D754" s="33"/>
      <c r="E754" s="174" t="s">
        <v>583</v>
      </c>
      <c r="F754" s="9" t="str">
        <f t="shared" si="11"/>
        <v xml:space="preserve">1713  </v>
      </c>
      <c r="G754" s="3" t="s">
        <v>31</v>
      </c>
      <c r="H754" s="69">
        <v>29524.6</v>
      </c>
    </row>
    <row r="755" spans="1:8">
      <c r="A755" s="33"/>
      <c r="B755" s="33"/>
      <c r="C755" s="82"/>
      <c r="D755" s="33"/>
      <c r="E755" s="174" t="s">
        <v>583</v>
      </c>
      <c r="F755" s="9" t="str">
        <f t="shared" si="11"/>
        <v xml:space="preserve">1714  </v>
      </c>
      <c r="G755" s="3" t="s">
        <v>30</v>
      </c>
      <c r="H755" s="69">
        <v>29524.6</v>
      </c>
    </row>
    <row r="756" spans="1:8">
      <c r="A756" s="33"/>
      <c r="B756" s="33"/>
      <c r="C756" s="82"/>
      <c r="D756" s="33"/>
      <c r="E756" s="175" t="s">
        <v>561</v>
      </c>
      <c r="F756" s="9" t="str">
        <f t="shared" si="11"/>
        <v xml:space="preserve">2111  </v>
      </c>
      <c r="G756" s="3" t="s">
        <v>29</v>
      </c>
      <c r="H756" s="69">
        <v>44973.49</v>
      </c>
    </row>
    <row r="757" spans="1:8">
      <c r="A757" s="33"/>
      <c r="B757" s="33"/>
      <c r="C757" s="82"/>
      <c r="D757" s="33"/>
      <c r="E757" s="175" t="s">
        <v>561</v>
      </c>
      <c r="F757" s="9" t="str">
        <f t="shared" si="11"/>
        <v xml:space="preserve">2141  </v>
      </c>
      <c r="G757" s="3" t="s">
        <v>28</v>
      </c>
      <c r="H757" s="69">
        <v>21912.78</v>
      </c>
    </row>
    <row r="758" spans="1:8">
      <c r="A758" s="33"/>
      <c r="B758" s="33"/>
      <c r="C758" s="82"/>
      <c r="D758" s="33"/>
      <c r="E758" s="175" t="s">
        <v>561</v>
      </c>
      <c r="F758" s="9" t="str">
        <f t="shared" si="11"/>
        <v xml:space="preserve">2151  </v>
      </c>
      <c r="G758" s="3" t="s">
        <v>43</v>
      </c>
      <c r="H758" s="69">
        <v>638</v>
      </c>
    </row>
    <row r="759" spans="1:8">
      <c r="A759" s="33"/>
      <c r="B759" s="33"/>
      <c r="C759" s="82"/>
      <c r="D759" s="33"/>
      <c r="E759" s="175" t="s">
        <v>561</v>
      </c>
      <c r="F759" s="9" t="str">
        <f t="shared" si="11"/>
        <v xml:space="preserve">2161  </v>
      </c>
      <c r="G759" s="3" t="s">
        <v>27</v>
      </c>
      <c r="H759" s="69">
        <v>3399.97</v>
      </c>
    </row>
    <row r="760" spans="1:8">
      <c r="A760" s="33"/>
      <c r="B760" s="33"/>
      <c r="C760" s="82"/>
      <c r="D760" s="33"/>
      <c r="E760" s="175" t="s">
        <v>561</v>
      </c>
      <c r="F760" s="9" t="str">
        <f t="shared" si="11"/>
        <v xml:space="preserve">2212  </v>
      </c>
      <c r="G760" s="3" t="s">
        <v>50</v>
      </c>
      <c r="H760" s="69">
        <v>1661.96</v>
      </c>
    </row>
    <row r="761" spans="1:8">
      <c r="A761" s="33"/>
      <c r="B761" s="33"/>
      <c r="C761" s="82"/>
      <c r="D761" s="33"/>
      <c r="E761" s="175" t="s">
        <v>561</v>
      </c>
      <c r="F761" s="9" t="str">
        <f t="shared" si="11"/>
        <v xml:space="preserve">2214  </v>
      </c>
      <c r="G761" s="3" t="s">
        <v>26</v>
      </c>
      <c r="H761" s="69">
        <v>6650</v>
      </c>
    </row>
    <row r="762" spans="1:8">
      <c r="A762" s="33"/>
      <c r="B762" s="33"/>
      <c r="C762" s="82"/>
      <c r="D762" s="33"/>
      <c r="E762" s="175" t="s">
        <v>561</v>
      </c>
      <c r="F762" s="9" t="str">
        <f t="shared" si="11"/>
        <v xml:space="preserve">2491  </v>
      </c>
      <c r="G762" s="3" t="s">
        <v>55</v>
      </c>
      <c r="H762" s="69">
        <v>7336.81</v>
      </c>
    </row>
    <row r="763" spans="1:8">
      <c r="A763" s="33"/>
      <c r="B763" s="33"/>
      <c r="C763" s="82"/>
      <c r="D763" s="33"/>
      <c r="E763" s="175" t="s">
        <v>561</v>
      </c>
      <c r="F763" s="9" t="str">
        <f t="shared" si="11"/>
        <v xml:space="preserve">2941  </v>
      </c>
      <c r="G763" s="3" t="s">
        <v>68</v>
      </c>
      <c r="H763" s="69">
        <v>5452</v>
      </c>
    </row>
    <row r="764" spans="1:8">
      <c r="A764" s="33"/>
      <c r="B764" s="33"/>
      <c r="C764" s="82"/>
      <c r="D764" s="33"/>
      <c r="E764" s="175" t="s">
        <v>561</v>
      </c>
      <c r="F764" s="9" t="str">
        <f t="shared" si="11"/>
        <v xml:space="preserve">3291  </v>
      </c>
      <c r="G764" s="3" t="s">
        <v>151</v>
      </c>
      <c r="H764" s="69">
        <v>7360.2</v>
      </c>
    </row>
    <row r="765" spans="1:8">
      <c r="A765" s="33"/>
      <c r="B765" s="33"/>
      <c r="C765" s="82"/>
      <c r="D765" s="33"/>
      <c r="E765" s="175" t="s">
        <v>561</v>
      </c>
      <c r="F765" s="9" t="str">
        <f t="shared" si="11"/>
        <v xml:space="preserve">3521  </v>
      </c>
      <c r="G765" s="3" t="s">
        <v>66</v>
      </c>
      <c r="H765" s="69">
        <v>1566</v>
      </c>
    </row>
    <row r="766" spans="1:8">
      <c r="A766" s="33"/>
      <c r="B766" s="10"/>
      <c r="C766" s="82"/>
      <c r="D766" s="33"/>
      <c r="E766" s="170" t="s">
        <v>538</v>
      </c>
      <c r="F766" s="9" t="str">
        <f t="shared" si="11"/>
        <v xml:space="preserve">4234  </v>
      </c>
      <c r="G766" s="3" t="s">
        <v>135</v>
      </c>
      <c r="H766" s="69">
        <v>99000</v>
      </c>
    </row>
    <row r="767" spans="1:8">
      <c r="A767" s="119"/>
      <c r="B767" s="119"/>
      <c r="C767" s="120" t="str">
        <f>MID($G767,1,7)</f>
        <v xml:space="preserve">E0093  </v>
      </c>
      <c r="D767" s="119"/>
      <c r="E767" s="173"/>
      <c r="F767" s="120"/>
      <c r="G767" s="124" t="s">
        <v>170</v>
      </c>
      <c r="H767" s="125">
        <v>313841.27</v>
      </c>
    </row>
    <row r="768" spans="1:8">
      <c r="A768" s="119"/>
      <c r="B768" s="119"/>
      <c r="C768" s="119"/>
      <c r="D768" s="123" t="str">
        <f>MID($G768,1,7)</f>
        <v xml:space="preserve">2.2.5  </v>
      </c>
      <c r="E768" s="173"/>
      <c r="F768" s="120"/>
      <c r="G768" s="121" t="s">
        <v>18</v>
      </c>
      <c r="H768" s="122">
        <v>313841.27</v>
      </c>
    </row>
    <row r="769" spans="1:8">
      <c r="A769" s="33"/>
      <c r="B769" s="33"/>
      <c r="C769" s="82"/>
      <c r="D769" s="33"/>
      <c r="E769" s="175" t="s">
        <v>539</v>
      </c>
      <c r="F769" s="9" t="str">
        <f t="shared" si="11"/>
        <v xml:space="preserve">6111  </v>
      </c>
      <c r="G769" s="3" t="s">
        <v>19</v>
      </c>
      <c r="H769" s="69">
        <v>313841.27</v>
      </c>
    </row>
    <row r="770" spans="1:8">
      <c r="A770" s="119"/>
      <c r="B770" s="119"/>
      <c r="C770" s="120" t="str">
        <f>MID($G770,1,7)</f>
        <v xml:space="preserve">S0141  </v>
      </c>
      <c r="D770" s="119"/>
      <c r="E770" s="173"/>
      <c r="F770" s="120"/>
      <c r="G770" s="124" t="s">
        <v>169</v>
      </c>
      <c r="H770" s="125">
        <v>405324.68</v>
      </c>
    </row>
    <row r="771" spans="1:8">
      <c r="A771" s="119"/>
      <c r="B771" s="119"/>
      <c r="C771" s="119"/>
      <c r="D771" s="123" t="str">
        <f>MID($G771,1,7)</f>
        <v xml:space="preserve">2.4.2  </v>
      </c>
      <c r="E771" s="173"/>
      <c r="F771" s="120"/>
      <c r="G771" s="121" t="s">
        <v>119</v>
      </c>
      <c r="H771" s="122">
        <v>405324.68</v>
      </c>
    </row>
    <row r="772" spans="1:8">
      <c r="A772" s="33"/>
      <c r="B772" s="33"/>
      <c r="C772" s="82"/>
      <c r="D772" s="33"/>
      <c r="E772" s="175" t="s">
        <v>561</v>
      </c>
      <c r="F772" s="9" t="str">
        <f t="shared" si="11"/>
        <v xml:space="preserve">2111  </v>
      </c>
      <c r="G772" s="3" t="s">
        <v>29</v>
      </c>
      <c r="H772" s="69">
        <v>81664</v>
      </c>
    </row>
    <row r="773" spans="1:8">
      <c r="A773" s="33"/>
      <c r="B773" s="33"/>
      <c r="C773" s="82"/>
      <c r="D773" s="33"/>
      <c r="E773" s="170" t="s">
        <v>536</v>
      </c>
      <c r="F773" s="9" t="str">
        <f t="shared" si="11"/>
        <v xml:space="preserve">5111  </v>
      </c>
      <c r="G773" s="3" t="s">
        <v>78</v>
      </c>
      <c r="H773" s="69">
        <v>85396.68</v>
      </c>
    </row>
    <row r="774" spans="1:8">
      <c r="A774" s="33"/>
      <c r="B774" s="33"/>
      <c r="C774" s="82"/>
      <c r="D774" s="33"/>
      <c r="E774" s="170" t="s">
        <v>536</v>
      </c>
      <c r="F774" s="9" t="str">
        <f t="shared" si="11"/>
        <v xml:space="preserve">5121  </v>
      </c>
      <c r="G774" s="3" t="s">
        <v>168</v>
      </c>
      <c r="H774" s="69">
        <v>38628</v>
      </c>
    </row>
    <row r="775" spans="1:8">
      <c r="A775" s="33"/>
      <c r="B775" s="33"/>
      <c r="C775" s="82"/>
      <c r="D775" s="33"/>
      <c r="E775" s="170" t="s">
        <v>536</v>
      </c>
      <c r="F775" s="9" t="str">
        <f t="shared" si="11"/>
        <v xml:space="preserve">5211  </v>
      </c>
      <c r="G775" s="3" t="s">
        <v>76</v>
      </c>
      <c r="H775" s="69">
        <v>16820</v>
      </c>
    </row>
    <row r="776" spans="1:8">
      <c r="A776" s="33"/>
      <c r="B776" s="33"/>
      <c r="C776" s="82"/>
      <c r="D776" s="33"/>
      <c r="E776" s="170" t="s">
        <v>536</v>
      </c>
      <c r="F776" s="9" t="str">
        <f t="shared" si="11"/>
        <v xml:space="preserve">5311  </v>
      </c>
      <c r="G776" s="3" t="s">
        <v>89</v>
      </c>
      <c r="H776" s="69">
        <v>182816</v>
      </c>
    </row>
    <row r="777" spans="1:8">
      <c r="A777" s="115"/>
      <c r="B777" s="116" t="str">
        <f>MID($G777,1,12)</f>
        <v xml:space="preserve">31111-0902  </v>
      </c>
      <c r="C777" s="115"/>
      <c r="D777" s="115"/>
      <c r="E777" s="172"/>
      <c r="F777" s="116"/>
      <c r="G777" s="117" t="s">
        <v>167</v>
      </c>
      <c r="H777" s="118">
        <v>2875347.15</v>
      </c>
    </row>
    <row r="778" spans="1:8">
      <c r="A778" s="119"/>
      <c r="B778" s="119"/>
      <c r="C778" s="120" t="str">
        <f>MID($G778,1,7)</f>
        <v xml:space="preserve">E0060  </v>
      </c>
      <c r="D778" s="119"/>
      <c r="E778" s="173"/>
      <c r="F778" s="120"/>
      <c r="G778" s="121" t="s">
        <v>166</v>
      </c>
      <c r="H778" s="122">
        <v>2875347.15</v>
      </c>
    </row>
    <row r="779" spans="1:8">
      <c r="A779" s="119"/>
      <c r="B779" s="119"/>
      <c r="C779" s="119"/>
      <c r="D779" s="123" t="str">
        <f>MID($G779,1,7)</f>
        <v xml:space="preserve">2.2.7  </v>
      </c>
      <c r="E779" s="173"/>
      <c r="F779" s="120"/>
      <c r="G779" s="121" t="s">
        <v>129</v>
      </c>
      <c r="H779" s="122">
        <v>2875347.15</v>
      </c>
    </row>
    <row r="780" spans="1:8">
      <c r="A780" s="33"/>
      <c r="B780" s="33"/>
      <c r="C780" s="82"/>
      <c r="D780" s="33"/>
      <c r="E780" s="174" t="s">
        <v>583</v>
      </c>
      <c r="F780" s="9" t="str">
        <f t="shared" si="11"/>
        <v xml:space="preserve">1131  </v>
      </c>
      <c r="G780" s="3" t="s">
        <v>36</v>
      </c>
      <c r="H780" s="69">
        <v>466381.66</v>
      </c>
    </row>
    <row r="781" spans="1:8">
      <c r="A781" s="33"/>
      <c r="B781" s="33"/>
      <c r="C781" s="82"/>
      <c r="D781" s="33"/>
      <c r="E781" s="174" t="s">
        <v>583</v>
      </c>
      <c r="F781" s="9" t="str">
        <f t="shared" ref="F781:F844" si="12">MID($G781,1,6)</f>
        <v xml:space="preserve">1321  </v>
      </c>
      <c r="G781" s="3" t="s">
        <v>35</v>
      </c>
      <c r="H781" s="69">
        <v>8606.25</v>
      </c>
    </row>
    <row r="782" spans="1:8">
      <c r="A782" s="33"/>
      <c r="B782" s="33"/>
      <c r="C782" s="82"/>
      <c r="D782" s="33"/>
      <c r="E782" s="174" t="s">
        <v>583</v>
      </c>
      <c r="F782" s="9" t="str">
        <f t="shared" si="12"/>
        <v xml:space="preserve">1323  </v>
      </c>
      <c r="G782" s="3" t="s">
        <v>34</v>
      </c>
      <c r="H782" s="69">
        <v>48515.22</v>
      </c>
    </row>
    <row r="783" spans="1:8">
      <c r="A783" s="33"/>
      <c r="B783" s="33"/>
      <c r="C783" s="82"/>
      <c r="D783" s="33"/>
      <c r="E783" s="174" t="s">
        <v>583</v>
      </c>
      <c r="F783" s="9" t="str">
        <f t="shared" si="12"/>
        <v xml:space="preserve">1593  </v>
      </c>
      <c r="G783" s="3" t="s">
        <v>33</v>
      </c>
      <c r="H783" s="69">
        <v>55770</v>
      </c>
    </row>
    <row r="784" spans="1:8">
      <c r="A784" s="33"/>
      <c r="B784" s="33"/>
      <c r="C784" s="82"/>
      <c r="D784" s="33"/>
      <c r="E784" s="174" t="s">
        <v>583</v>
      </c>
      <c r="F784" s="9" t="str">
        <f t="shared" si="12"/>
        <v xml:space="preserve">1594  </v>
      </c>
      <c r="G784" s="3" t="s">
        <v>32</v>
      </c>
      <c r="H784" s="69">
        <v>21450</v>
      </c>
    </row>
    <row r="785" spans="1:8">
      <c r="A785" s="33"/>
      <c r="B785" s="33"/>
      <c r="C785" s="82"/>
      <c r="D785" s="33"/>
      <c r="E785" s="174" t="s">
        <v>583</v>
      </c>
      <c r="F785" s="9" t="str">
        <f t="shared" si="12"/>
        <v xml:space="preserve">1713  </v>
      </c>
      <c r="G785" s="3" t="s">
        <v>31</v>
      </c>
      <c r="H785" s="69">
        <v>31407.05</v>
      </c>
    </row>
    <row r="786" spans="1:8">
      <c r="A786" s="33"/>
      <c r="B786" s="33"/>
      <c r="C786" s="82"/>
      <c r="D786" s="33"/>
      <c r="E786" s="174" t="s">
        <v>583</v>
      </c>
      <c r="F786" s="9" t="str">
        <f t="shared" si="12"/>
        <v xml:space="preserve">1714  </v>
      </c>
      <c r="G786" s="3" t="s">
        <v>30</v>
      </c>
      <c r="H786" s="69">
        <v>31407.05</v>
      </c>
    </row>
    <row r="787" spans="1:8">
      <c r="A787" s="33"/>
      <c r="B787" s="33"/>
      <c r="C787" s="82"/>
      <c r="D787" s="33"/>
      <c r="E787" s="175" t="s">
        <v>561</v>
      </c>
      <c r="F787" s="9" t="str">
        <f t="shared" si="12"/>
        <v xml:space="preserve">2111  </v>
      </c>
      <c r="G787" s="3" t="s">
        <v>29</v>
      </c>
      <c r="H787" s="69">
        <v>7914.01</v>
      </c>
    </row>
    <row r="788" spans="1:8">
      <c r="A788" s="33"/>
      <c r="B788" s="33"/>
      <c r="C788" s="82"/>
      <c r="D788" s="33"/>
      <c r="E788" s="175" t="s">
        <v>561</v>
      </c>
      <c r="F788" s="9" t="str">
        <f t="shared" si="12"/>
        <v xml:space="preserve">2141  </v>
      </c>
      <c r="G788" s="3" t="s">
        <v>28</v>
      </c>
      <c r="H788" s="69">
        <v>27304.93</v>
      </c>
    </row>
    <row r="789" spans="1:8">
      <c r="A789" s="33"/>
      <c r="B789" s="33"/>
      <c r="C789" s="82"/>
      <c r="D789" s="33"/>
      <c r="E789" s="175" t="s">
        <v>561</v>
      </c>
      <c r="F789" s="9" t="str">
        <f t="shared" si="12"/>
        <v xml:space="preserve">2161  </v>
      </c>
      <c r="G789" s="3" t="s">
        <v>27</v>
      </c>
      <c r="H789" s="69">
        <v>1692.45</v>
      </c>
    </row>
    <row r="790" spans="1:8">
      <c r="A790" s="33"/>
      <c r="B790" s="33"/>
      <c r="C790" s="82"/>
      <c r="D790" s="33"/>
      <c r="E790" s="175" t="s">
        <v>561</v>
      </c>
      <c r="F790" s="9" t="str">
        <f t="shared" si="12"/>
        <v xml:space="preserve">2212  </v>
      </c>
      <c r="G790" s="3" t="s">
        <v>50</v>
      </c>
      <c r="H790" s="69">
        <v>1809.93</v>
      </c>
    </row>
    <row r="791" spans="1:8">
      <c r="A791" s="33"/>
      <c r="B791" s="33"/>
      <c r="C791" s="82"/>
      <c r="D791" s="33"/>
      <c r="E791" s="175" t="s">
        <v>561</v>
      </c>
      <c r="F791" s="9" t="str">
        <f t="shared" si="12"/>
        <v xml:space="preserve">2214  </v>
      </c>
      <c r="G791" s="3" t="s">
        <v>26</v>
      </c>
      <c r="H791" s="69">
        <v>3375.6</v>
      </c>
    </row>
    <row r="792" spans="1:8">
      <c r="A792" s="33"/>
      <c r="B792" s="33"/>
      <c r="C792" s="82"/>
      <c r="D792" s="33"/>
      <c r="E792" s="175" t="s">
        <v>561</v>
      </c>
      <c r="F792" s="9" t="str">
        <f t="shared" si="12"/>
        <v xml:space="preserve">2911  </v>
      </c>
      <c r="G792" s="3" t="s">
        <v>53</v>
      </c>
      <c r="H792" s="69">
        <v>216</v>
      </c>
    </row>
    <row r="793" spans="1:8">
      <c r="A793" s="33"/>
      <c r="B793" s="33"/>
      <c r="C793" s="82"/>
      <c r="D793" s="33"/>
      <c r="E793" s="175" t="s">
        <v>561</v>
      </c>
      <c r="F793" s="9" t="str">
        <f t="shared" si="12"/>
        <v xml:space="preserve">2921  </v>
      </c>
      <c r="G793" s="3" t="s">
        <v>69</v>
      </c>
      <c r="H793" s="69">
        <v>125</v>
      </c>
    </row>
    <row r="794" spans="1:8">
      <c r="A794" s="33"/>
      <c r="B794" s="33"/>
      <c r="C794" s="82"/>
      <c r="D794" s="33"/>
      <c r="E794" s="175" t="s">
        <v>561</v>
      </c>
      <c r="F794" s="9" t="str">
        <f t="shared" si="12"/>
        <v xml:space="preserve">3521  </v>
      </c>
      <c r="G794" s="3" t="s">
        <v>66</v>
      </c>
      <c r="H794" s="69">
        <v>1800</v>
      </c>
    </row>
    <row r="795" spans="1:8">
      <c r="A795" s="33"/>
      <c r="B795" s="33"/>
      <c r="C795" s="82"/>
      <c r="D795" s="33"/>
      <c r="E795" s="175" t="s">
        <v>561</v>
      </c>
      <c r="F795" s="9" t="str">
        <f t="shared" si="12"/>
        <v xml:space="preserve">3821  </v>
      </c>
      <c r="G795" s="3" t="s">
        <v>91</v>
      </c>
      <c r="H795" s="69">
        <v>928</v>
      </c>
    </row>
    <row r="796" spans="1:8">
      <c r="A796" s="33"/>
      <c r="B796" s="33"/>
      <c r="C796" s="82"/>
      <c r="D796" s="33"/>
      <c r="E796" s="170" t="s">
        <v>540</v>
      </c>
      <c r="F796" s="9" t="str">
        <f t="shared" si="12"/>
        <v xml:space="preserve">4421  </v>
      </c>
      <c r="G796" s="3" t="s">
        <v>124</v>
      </c>
      <c r="H796" s="69">
        <v>1550004</v>
      </c>
    </row>
    <row r="797" spans="1:8">
      <c r="A797" s="33"/>
      <c r="B797" s="33"/>
      <c r="C797" s="82"/>
      <c r="D797" s="33"/>
      <c r="E797" s="170" t="s">
        <v>540</v>
      </c>
      <c r="F797" s="9" t="str">
        <f t="shared" si="12"/>
        <v xml:space="preserve">4422  </v>
      </c>
      <c r="G797" s="3" t="s">
        <v>165</v>
      </c>
      <c r="H797" s="69">
        <v>616640</v>
      </c>
    </row>
    <row r="798" spans="1:8">
      <c r="A798" s="115"/>
      <c r="B798" s="116" t="str">
        <f>MID($G798,1,12)</f>
        <v xml:space="preserve">31111-0903  </v>
      </c>
      <c r="C798" s="115"/>
      <c r="D798" s="115"/>
      <c r="E798" s="172"/>
      <c r="F798" s="116"/>
      <c r="G798" s="117" t="s">
        <v>164</v>
      </c>
      <c r="H798" s="118">
        <v>268943.28000000003</v>
      </c>
    </row>
    <row r="799" spans="1:8">
      <c r="A799" s="119"/>
      <c r="B799" s="119"/>
      <c r="C799" s="120" t="str">
        <f>MID($G799,1,7)</f>
        <v xml:space="preserve">E0063  </v>
      </c>
      <c r="D799" s="119"/>
      <c r="E799" s="173"/>
      <c r="F799" s="120"/>
      <c r="G799" s="121" t="s">
        <v>163</v>
      </c>
      <c r="H799" s="122">
        <v>268943.28000000003</v>
      </c>
    </row>
    <row r="800" spans="1:8">
      <c r="A800" s="119"/>
      <c r="B800" s="119"/>
      <c r="C800" s="119"/>
      <c r="D800" s="123" t="str">
        <f>MID($G800,1,7)</f>
        <v xml:space="preserve">2.3.1  </v>
      </c>
      <c r="E800" s="173"/>
      <c r="F800" s="120"/>
      <c r="G800" s="121" t="s">
        <v>162</v>
      </c>
      <c r="H800" s="122">
        <v>268943.28000000003</v>
      </c>
    </row>
    <row r="801" spans="1:8">
      <c r="A801" s="33"/>
      <c r="B801" s="33"/>
      <c r="C801" s="82"/>
      <c r="D801" s="33"/>
      <c r="E801" s="174" t="s">
        <v>583</v>
      </c>
      <c r="F801" s="9" t="str">
        <f t="shared" si="12"/>
        <v xml:space="preserve">1131  </v>
      </c>
      <c r="G801" s="3" t="s">
        <v>36</v>
      </c>
      <c r="H801" s="69">
        <v>204417.58</v>
      </c>
    </row>
    <row r="802" spans="1:8">
      <c r="A802" s="33"/>
      <c r="B802" s="33"/>
      <c r="C802" s="82"/>
      <c r="D802" s="33"/>
      <c r="E802" s="174" t="s">
        <v>583</v>
      </c>
      <c r="F802" s="9" t="str">
        <f t="shared" si="12"/>
        <v xml:space="preserve">1321  </v>
      </c>
      <c r="G802" s="3" t="s">
        <v>35</v>
      </c>
      <c r="H802" s="69">
        <v>3833.28</v>
      </c>
    </row>
    <row r="803" spans="1:8">
      <c r="A803" s="33"/>
      <c r="B803" s="33"/>
      <c r="C803" s="82"/>
      <c r="D803" s="33"/>
      <c r="E803" s="174" t="s">
        <v>583</v>
      </c>
      <c r="F803" s="9" t="str">
        <f t="shared" si="12"/>
        <v xml:space="preserve">1323  </v>
      </c>
      <c r="G803" s="3" t="s">
        <v>34</v>
      </c>
      <c r="H803" s="69">
        <v>26840</v>
      </c>
    </row>
    <row r="804" spans="1:8">
      <c r="A804" s="33"/>
      <c r="B804" s="33"/>
      <c r="C804" s="82"/>
      <c r="D804" s="33"/>
      <c r="E804" s="174" t="s">
        <v>583</v>
      </c>
      <c r="F804" s="9" t="str">
        <f t="shared" si="12"/>
        <v xml:space="preserve">1593  </v>
      </c>
      <c r="G804" s="3" t="s">
        <v>33</v>
      </c>
      <c r="H804" s="69">
        <v>17940</v>
      </c>
    </row>
    <row r="805" spans="1:8">
      <c r="A805" s="33"/>
      <c r="B805" s="33"/>
      <c r="C805" s="82"/>
      <c r="D805" s="33"/>
      <c r="E805" s="174" t="s">
        <v>583</v>
      </c>
      <c r="F805" s="9" t="str">
        <f t="shared" si="12"/>
        <v xml:space="preserve">1594  </v>
      </c>
      <c r="G805" s="3" t="s">
        <v>32</v>
      </c>
      <c r="H805" s="69">
        <v>6900</v>
      </c>
    </row>
    <row r="806" spans="1:8">
      <c r="A806" s="33"/>
      <c r="B806" s="33"/>
      <c r="C806" s="82"/>
      <c r="D806" s="33"/>
      <c r="E806" s="175" t="s">
        <v>561</v>
      </c>
      <c r="F806" s="9" t="str">
        <f t="shared" si="12"/>
        <v xml:space="preserve">2141  </v>
      </c>
      <c r="G806" s="3" t="s">
        <v>28</v>
      </c>
      <c r="H806" s="69">
        <v>4847.99</v>
      </c>
    </row>
    <row r="807" spans="1:8">
      <c r="A807" s="33"/>
      <c r="B807" s="33"/>
      <c r="C807" s="82"/>
      <c r="D807" s="33"/>
      <c r="E807" s="175" t="s">
        <v>561</v>
      </c>
      <c r="F807" s="9" t="str">
        <f t="shared" si="12"/>
        <v xml:space="preserve">2161  </v>
      </c>
      <c r="G807" s="3" t="s">
        <v>27</v>
      </c>
      <c r="H807" s="69">
        <v>3009.44</v>
      </c>
    </row>
    <row r="808" spans="1:8">
      <c r="A808" s="33"/>
      <c r="B808" s="33"/>
      <c r="C808" s="82"/>
      <c r="D808" s="33"/>
      <c r="E808" s="175" t="s">
        <v>561</v>
      </c>
      <c r="F808" s="9" t="str">
        <f t="shared" si="12"/>
        <v xml:space="preserve">2212  </v>
      </c>
      <c r="G808" s="3" t="s">
        <v>50</v>
      </c>
      <c r="H808" s="69">
        <v>1154.99</v>
      </c>
    </row>
    <row r="809" spans="1:8">
      <c r="A809" s="115"/>
      <c r="B809" s="116" t="str">
        <f>MID($G809,1,12)</f>
        <v xml:space="preserve">31111-0904  </v>
      </c>
      <c r="C809" s="115"/>
      <c r="D809" s="115"/>
      <c r="E809" s="172"/>
      <c r="F809" s="116"/>
      <c r="G809" s="117" t="s">
        <v>161</v>
      </c>
      <c r="H809" s="118">
        <v>682862.82</v>
      </c>
    </row>
    <row r="810" spans="1:8">
      <c r="A810" s="119"/>
      <c r="B810" s="119"/>
      <c r="C810" s="120" t="str">
        <f>MID($G810,1,7)</f>
        <v xml:space="preserve">E0064  </v>
      </c>
      <c r="D810" s="119"/>
      <c r="E810" s="173"/>
      <c r="F810" s="120"/>
      <c r="G810" s="121" t="s">
        <v>160</v>
      </c>
      <c r="H810" s="122">
        <v>682862.82</v>
      </c>
    </row>
    <row r="811" spans="1:8">
      <c r="A811" s="119"/>
      <c r="B811" s="119"/>
      <c r="C811" s="119"/>
      <c r="D811" s="123" t="str">
        <f>MID($G811,1,7)</f>
        <v xml:space="preserve">2.2.7  </v>
      </c>
      <c r="E811" s="173"/>
      <c r="F811" s="120"/>
      <c r="G811" s="121" t="s">
        <v>129</v>
      </c>
      <c r="H811" s="122">
        <v>682862.82</v>
      </c>
    </row>
    <row r="812" spans="1:8">
      <c r="A812" s="33"/>
      <c r="B812" s="33"/>
      <c r="C812" s="82"/>
      <c r="D812" s="33"/>
      <c r="E812" s="174" t="s">
        <v>583</v>
      </c>
      <c r="F812" s="9" t="str">
        <f t="shared" si="12"/>
        <v xml:space="preserve">1131  </v>
      </c>
      <c r="G812" s="3" t="s">
        <v>36</v>
      </c>
      <c r="H812" s="69">
        <v>494785.03</v>
      </c>
    </row>
    <row r="813" spans="1:8">
      <c r="A813" s="33"/>
      <c r="B813" s="33"/>
      <c r="C813" s="82"/>
      <c r="D813" s="33"/>
      <c r="E813" s="174" t="s">
        <v>583</v>
      </c>
      <c r="F813" s="9" t="str">
        <f t="shared" si="12"/>
        <v xml:space="preserve">1321  </v>
      </c>
      <c r="G813" s="3" t="s">
        <v>35</v>
      </c>
      <c r="H813" s="69">
        <v>10000</v>
      </c>
    </row>
    <row r="814" spans="1:8">
      <c r="A814" s="33"/>
      <c r="B814" s="33"/>
      <c r="C814" s="82"/>
      <c r="D814" s="33"/>
      <c r="E814" s="174" t="s">
        <v>583</v>
      </c>
      <c r="F814" s="9" t="str">
        <f t="shared" si="12"/>
        <v xml:space="preserve">1323  </v>
      </c>
      <c r="G814" s="3" t="s">
        <v>34</v>
      </c>
      <c r="H814" s="69">
        <v>83328.990000000005</v>
      </c>
    </row>
    <row r="815" spans="1:8">
      <c r="A815" s="33"/>
      <c r="B815" s="33"/>
      <c r="C815" s="82"/>
      <c r="D815" s="33"/>
      <c r="E815" s="174" t="s">
        <v>583</v>
      </c>
      <c r="F815" s="9" t="str">
        <f t="shared" si="12"/>
        <v xml:space="preserve">1593  </v>
      </c>
      <c r="G815" s="3" t="s">
        <v>33</v>
      </c>
      <c r="H815" s="69">
        <v>45630</v>
      </c>
    </row>
    <row r="816" spans="1:8">
      <c r="A816" s="33"/>
      <c r="B816" s="33"/>
      <c r="C816" s="82"/>
      <c r="D816" s="33"/>
      <c r="E816" s="174" t="s">
        <v>583</v>
      </c>
      <c r="F816" s="9" t="str">
        <f t="shared" si="12"/>
        <v xml:space="preserve">1594  </v>
      </c>
      <c r="G816" s="3" t="s">
        <v>32</v>
      </c>
      <c r="H816" s="69">
        <v>17550</v>
      </c>
    </row>
    <row r="817" spans="1:8">
      <c r="A817" s="33"/>
      <c r="B817" s="33"/>
      <c r="C817" s="82"/>
      <c r="D817" s="33"/>
      <c r="E817" s="174" t="s">
        <v>583</v>
      </c>
      <c r="F817" s="9" t="str">
        <f t="shared" si="12"/>
        <v xml:space="preserve">1713  </v>
      </c>
      <c r="G817" s="3" t="s">
        <v>31</v>
      </c>
      <c r="H817" s="69">
        <v>15784.4</v>
      </c>
    </row>
    <row r="818" spans="1:8">
      <c r="A818" s="33"/>
      <c r="B818" s="33"/>
      <c r="C818" s="82"/>
      <c r="D818" s="33"/>
      <c r="E818" s="174" t="s">
        <v>583</v>
      </c>
      <c r="F818" s="9" t="str">
        <f t="shared" si="12"/>
        <v xml:space="preserve">1714  </v>
      </c>
      <c r="G818" s="3" t="s">
        <v>30</v>
      </c>
      <c r="H818" s="69">
        <v>15784.4</v>
      </c>
    </row>
    <row r="819" spans="1:8">
      <c r="A819" s="115"/>
      <c r="B819" s="116" t="str">
        <f>MID($G819,1,12)</f>
        <v xml:space="preserve">31111-1001  </v>
      </c>
      <c r="C819" s="115"/>
      <c r="D819" s="115"/>
      <c r="E819" s="172"/>
      <c r="F819" s="116"/>
      <c r="G819" s="117" t="s">
        <v>159</v>
      </c>
      <c r="H819" s="118">
        <v>574459.92000000004</v>
      </c>
    </row>
    <row r="820" spans="1:8">
      <c r="A820" s="119"/>
      <c r="B820" s="119"/>
      <c r="C820" s="120" t="str">
        <f>MID($G820,1,7)</f>
        <v xml:space="preserve">E0065  </v>
      </c>
      <c r="D820" s="119"/>
      <c r="E820" s="173"/>
      <c r="F820" s="120"/>
      <c r="G820" s="121" t="s">
        <v>158</v>
      </c>
      <c r="H820" s="122">
        <v>574459.92000000004</v>
      </c>
    </row>
    <row r="821" spans="1:8">
      <c r="A821" s="119"/>
      <c r="B821" s="119"/>
      <c r="C821" s="119"/>
      <c r="D821" s="123" t="str">
        <f>MID($G821,1,7)</f>
        <v xml:space="preserve">2.6.8  </v>
      </c>
      <c r="E821" s="173"/>
      <c r="F821" s="120"/>
      <c r="G821" s="121" t="s">
        <v>2</v>
      </c>
      <c r="H821" s="122">
        <v>574459.92000000004</v>
      </c>
    </row>
    <row r="822" spans="1:8">
      <c r="A822" s="33"/>
      <c r="B822" s="33"/>
      <c r="C822" s="82"/>
      <c r="D822" s="33"/>
      <c r="E822" s="174" t="s">
        <v>583</v>
      </c>
      <c r="F822" s="9" t="str">
        <f t="shared" si="12"/>
        <v xml:space="preserve">1131  </v>
      </c>
      <c r="G822" s="3" t="s">
        <v>36</v>
      </c>
      <c r="H822" s="69">
        <v>384410</v>
      </c>
    </row>
    <row r="823" spans="1:8">
      <c r="A823" s="33"/>
      <c r="B823" s="33"/>
      <c r="C823" s="82"/>
      <c r="D823" s="33"/>
      <c r="E823" s="174" t="s">
        <v>583</v>
      </c>
      <c r="F823" s="9" t="str">
        <f t="shared" si="12"/>
        <v xml:space="preserve">1321  </v>
      </c>
      <c r="G823" s="3" t="s">
        <v>35</v>
      </c>
      <c r="H823" s="69">
        <v>7923</v>
      </c>
    </row>
    <row r="824" spans="1:8">
      <c r="A824" s="33"/>
      <c r="B824" s="33"/>
      <c r="C824" s="82"/>
      <c r="D824" s="33"/>
      <c r="E824" s="174" t="s">
        <v>583</v>
      </c>
      <c r="F824" s="9" t="str">
        <f t="shared" si="12"/>
        <v xml:space="preserve">1323  </v>
      </c>
      <c r="G824" s="3" t="s">
        <v>34</v>
      </c>
      <c r="H824" s="69">
        <v>66019</v>
      </c>
    </row>
    <row r="825" spans="1:8">
      <c r="A825" s="33"/>
      <c r="B825" s="33"/>
      <c r="C825" s="82"/>
      <c r="D825" s="33"/>
      <c r="E825" s="174" t="s">
        <v>583</v>
      </c>
      <c r="F825" s="9" t="str">
        <f t="shared" si="12"/>
        <v xml:space="preserve">1593  </v>
      </c>
      <c r="G825" s="3" t="s">
        <v>33</v>
      </c>
      <c r="H825" s="69">
        <v>36270</v>
      </c>
    </row>
    <row r="826" spans="1:8">
      <c r="A826" s="33"/>
      <c r="B826" s="33"/>
      <c r="C826" s="82"/>
      <c r="D826" s="33"/>
      <c r="E826" s="174" t="s">
        <v>583</v>
      </c>
      <c r="F826" s="9" t="str">
        <f t="shared" si="12"/>
        <v xml:space="preserve">1594  </v>
      </c>
      <c r="G826" s="3" t="s">
        <v>32</v>
      </c>
      <c r="H826" s="69">
        <v>13950</v>
      </c>
    </row>
    <row r="827" spans="1:8">
      <c r="A827" s="33"/>
      <c r="B827" s="33"/>
      <c r="C827" s="82"/>
      <c r="D827" s="33"/>
      <c r="E827" s="174" t="s">
        <v>583</v>
      </c>
      <c r="F827" s="9" t="str">
        <f t="shared" si="12"/>
        <v xml:space="preserve">1713  </v>
      </c>
      <c r="G827" s="3" t="s">
        <v>31</v>
      </c>
      <c r="H827" s="69">
        <v>9042.9</v>
      </c>
    </row>
    <row r="828" spans="1:8">
      <c r="A828" s="33"/>
      <c r="B828" s="33"/>
      <c r="C828" s="82"/>
      <c r="D828" s="33"/>
      <c r="E828" s="174" t="s">
        <v>583</v>
      </c>
      <c r="F828" s="9" t="str">
        <f t="shared" si="12"/>
        <v xml:space="preserve">1714  </v>
      </c>
      <c r="G828" s="3" t="s">
        <v>30</v>
      </c>
      <c r="H828" s="69">
        <v>9042.9</v>
      </c>
    </row>
    <row r="829" spans="1:8">
      <c r="A829" s="33"/>
      <c r="B829" s="33"/>
      <c r="C829" s="82"/>
      <c r="D829" s="33"/>
      <c r="E829" s="175" t="s">
        <v>561</v>
      </c>
      <c r="F829" s="9" t="str">
        <f t="shared" si="12"/>
        <v xml:space="preserve">2111  </v>
      </c>
      <c r="G829" s="3" t="s">
        <v>29</v>
      </c>
      <c r="H829" s="69">
        <v>8080</v>
      </c>
    </row>
    <row r="830" spans="1:8">
      <c r="A830" s="33"/>
      <c r="B830" s="33"/>
      <c r="C830" s="82"/>
      <c r="D830" s="33"/>
      <c r="E830" s="175" t="s">
        <v>561</v>
      </c>
      <c r="F830" s="9" t="str">
        <f t="shared" si="12"/>
        <v xml:space="preserve">2141  </v>
      </c>
      <c r="G830" s="3" t="s">
        <v>28</v>
      </c>
      <c r="H830" s="69">
        <v>5695.12</v>
      </c>
    </row>
    <row r="831" spans="1:8">
      <c r="A831" s="33"/>
      <c r="B831" s="33"/>
      <c r="C831" s="82"/>
      <c r="D831" s="33"/>
      <c r="E831" s="175" t="s">
        <v>561</v>
      </c>
      <c r="F831" s="9" t="str">
        <f t="shared" si="12"/>
        <v xml:space="preserve">2151  </v>
      </c>
      <c r="G831" s="3" t="s">
        <v>43</v>
      </c>
      <c r="H831" s="69">
        <v>11031.99</v>
      </c>
    </row>
    <row r="832" spans="1:8">
      <c r="A832" s="33"/>
      <c r="B832" s="33"/>
      <c r="C832" s="82"/>
      <c r="D832" s="33"/>
      <c r="E832" s="175" t="s">
        <v>561</v>
      </c>
      <c r="F832" s="9" t="str">
        <f t="shared" si="12"/>
        <v xml:space="preserve">2161  </v>
      </c>
      <c r="G832" s="3" t="s">
        <v>27</v>
      </c>
      <c r="H832" s="69">
        <v>321.01</v>
      </c>
    </row>
    <row r="833" spans="1:8">
      <c r="A833" s="33"/>
      <c r="B833" s="33"/>
      <c r="C833" s="82"/>
      <c r="D833" s="33"/>
      <c r="E833" s="175" t="s">
        <v>561</v>
      </c>
      <c r="F833" s="9" t="str">
        <f t="shared" si="12"/>
        <v xml:space="preserve">2214  </v>
      </c>
      <c r="G833" s="3" t="s">
        <v>26</v>
      </c>
      <c r="H833" s="69">
        <v>11190</v>
      </c>
    </row>
    <row r="834" spans="1:8">
      <c r="A834" s="33"/>
      <c r="B834" s="33"/>
      <c r="C834" s="82"/>
      <c r="D834" s="33"/>
      <c r="E834" s="175" t="s">
        <v>561</v>
      </c>
      <c r="F834" s="9" t="str">
        <f t="shared" si="12"/>
        <v xml:space="preserve">3341  </v>
      </c>
      <c r="G834" s="3" t="s">
        <v>42</v>
      </c>
      <c r="H834" s="69">
        <v>11484</v>
      </c>
    </row>
    <row r="835" spans="1:8">
      <c r="A835" s="115"/>
      <c r="B835" s="116" t="str">
        <f>MID($G835,1,12)</f>
        <v xml:space="preserve">31111-1101  </v>
      </c>
      <c r="C835" s="115"/>
      <c r="D835" s="115"/>
      <c r="E835" s="172"/>
      <c r="F835" s="116"/>
      <c r="G835" s="117" t="s">
        <v>157</v>
      </c>
      <c r="H835" s="118">
        <v>359894.88</v>
      </c>
    </row>
    <row r="836" spans="1:8">
      <c r="A836" s="119"/>
      <c r="B836" s="119"/>
      <c r="C836" s="120" t="str">
        <f>MID($G836,1,7)</f>
        <v xml:space="preserve">E0067  </v>
      </c>
      <c r="D836" s="119"/>
      <c r="E836" s="173"/>
      <c r="F836" s="120"/>
      <c r="G836" s="121" t="s">
        <v>156</v>
      </c>
      <c r="H836" s="122">
        <v>359894.88</v>
      </c>
    </row>
    <row r="837" spans="1:8">
      <c r="A837" s="119"/>
      <c r="B837" s="119"/>
      <c r="C837" s="119"/>
      <c r="D837" s="123" t="str">
        <f>MID($G837,1,7)</f>
        <v xml:space="preserve">1.7.1  </v>
      </c>
      <c r="E837" s="173"/>
      <c r="F837" s="120"/>
      <c r="G837" s="121" t="s">
        <v>155</v>
      </c>
      <c r="H837" s="122">
        <v>359894.88</v>
      </c>
    </row>
    <row r="838" spans="1:8">
      <c r="A838" s="33"/>
      <c r="B838" s="33"/>
      <c r="C838" s="82"/>
      <c r="D838" s="33"/>
      <c r="E838" s="175" t="s">
        <v>561</v>
      </c>
      <c r="F838" s="9" t="str">
        <f t="shared" si="12"/>
        <v xml:space="preserve">2111  </v>
      </c>
      <c r="G838" s="3" t="s">
        <v>29</v>
      </c>
      <c r="H838" s="69">
        <v>50002.22</v>
      </c>
    </row>
    <row r="839" spans="1:8">
      <c r="A839" s="33"/>
      <c r="B839" s="33"/>
      <c r="C839" s="82"/>
      <c r="D839" s="33"/>
      <c r="E839" s="175" t="s">
        <v>561</v>
      </c>
      <c r="F839" s="9" t="str">
        <f t="shared" si="12"/>
        <v xml:space="preserve">2141  </v>
      </c>
      <c r="G839" s="3" t="s">
        <v>28</v>
      </c>
      <c r="H839" s="69">
        <v>67104.47</v>
      </c>
    </row>
    <row r="840" spans="1:8">
      <c r="A840" s="33"/>
      <c r="B840" s="33"/>
      <c r="C840" s="82"/>
      <c r="D840" s="33"/>
      <c r="E840" s="175" t="s">
        <v>561</v>
      </c>
      <c r="F840" s="9" t="str">
        <f t="shared" si="12"/>
        <v xml:space="preserve">2151  </v>
      </c>
      <c r="G840" s="3" t="s">
        <v>43</v>
      </c>
      <c r="H840" s="69">
        <v>556</v>
      </c>
    </row>
    <row r="841" spans="1:8">
      <c r="A841" s="33"/>
      <c r="B841" s="33"/>
      <c r="C841" s="82"/>
      <c r="D841" s="33"/>
      <c r="E841" s="175" t="s">
        <v>561</v>
      </c>
      <c r="F841" s="9" t="str">
        <f t="shared" si="12"/>
        <v xml:space="preserve">2161  </v>
      </c>
      <c r="G841" s="3" t="s">
        <v>27</v>
      </c>
      <c r="H841" s="69">
        <v>16271.69</v>
      </c>
    </row>
    <row r="842" spans="1:8">
      <c r="A842" s="33"/>
      <c r="B842" s="33"/>
      <c r="C842" s="82"/>
      <c r="D842" s="33"/>
      <c r="E842" s="175" t="s">
        <v>561</v>
      </c>
      <c r="F842" s="9" t="str">
        <f t="shared" si="12"/>
        <v xml:space="preserve">2212  </v>
      </c>
      <c r="G842" s="3" t="s">
        <v>50</v>
      </c>
      <c r="H842" s="69">
        <v>6619.98</v>
      </c>
    </row>
    <row r="843" spans="1:8">
      <c r="A843" s="33"/>
      <c r="B843" s="33"/>
      <c r="C843" s="82"/>
      <c r="D843" s="33"/>
      <c r="E843" s="175" t="s">
        <v>561</v>
      </c>
      <c r="F843" s="9" t="str">
        <f t="shared" si="12"/>
        <v xml:space="preserve">2214  </v>
      </c>
      <c r="G843" s="3" t="s">
        <v>26</v>
      </c>
      <c r="H843" s="69">
        <v>76693.3</v>
      </c>
    </row>
    <row r="844" spans="1:8">
      <c r="A844" s="33"/>
      <c r="B844" s="33"/>
      <c r="C844" s="82"/>
      <c r="D844" s="33"/>
      <c r="E844" s="175" t="s">
        <v>561</v>
      </c>
      <c r="F844" s="9" t="str">
        <f t="shared" si="12"/>
        <v xml:space="preserve">2221  </v>
      </c>
      <c r="G844" s="3" t="s">
        <v>154</v>
      </c>
      <c r="H844" s="69">
        <v>32016.1</v>
      </c>
    </row>
    <row r="845" spans="1:8">
      <c r="A845" s="33"/>
      <c r="B845" s="33"/>
      <c r="C845" s="82"/>
      <c r="D845" s="33"/>
      <c r="E845" s="175" t="s">
        <v>561</v>
      </c>
      <c r="F845" s="9" t="str">
        <f t="shared" ref="F845:F908" si="13">MID($G845,1,6)</f>
        <v xml:space="preserve">2371  </v>
      </c>
      <c r="G845" s="3" t="s">
        <v>153</v>
      </c>
      <c r="H845" s="69">
        <v>2389.9499999999998</v>
      </c>
    </row>
    <row r="846" spans="1:8">
      <c r="A846" s="33"/>
      <c r="B846" s="33"/>
      <c r="C846" s="82"/>
      <c r="D846" s="33"/>
      <c r="E846" s="175" t="s">
        <v>561</v>
      </c>
      <c r="F846" s="9" t="str">
        <f t="shared" si="13"/>
        <v xml:space="preserve">2491  </v>
      </c>
      <c r="G846" s="3" t="s">
        <v>55</v>
      </c>
      <c r="H846" s="69">
        <v>1550</v>
      </c>
    </row>
    <row r="847" spans="1:8">
      <c r="A847" s="33"/>
      <c r="B847" s="33"/>
      <c r="C847" s="82"/>
      <c r="D847" s="33"/>
      <c r="E847" s="175" t="s">
        <v>561</v>
      </c>
      <c r="F847" s="9" t="str">
        <f t="shared" si="13"/>
        <v xml:space="preserve">2561  </v>
      </c>
      <c r="G847" s="3" t="s">
        <v>106</v>
      </c>
      <c r="H847" s="69">
        <v>3000</v>
      </c>
    </row>
    <row r="848" spans="1:8">
      <c r="A848" s="33"/>
      <c r="B848" s="33"/>
      <c r="C848" s="82"/>
      <c r="D848" s="33"/>
      <c r="E848" s="175" t="s">
        <v>561</v>
      </c>
      <c r="F848" s="9" t="str">
        <f t="shared" si="13"/>
        <v xml:space="preserve">2612  </v>
      </c>
      <c r="G848" s="3" t="s">
        <v>23</v>
      </c>
      <c r="H848" s="69">
        <v>3621.51</v>
      </c>
    </row>
    <row r="849" spans="1:8">
      <c r="A849" s="33"/>
      <c r="B849" s="33"/>
      <c r="C849" s="82"/>
      <c r="D849" s="33"/>
      <c r="E849" s="175" t="s">
        <v>561</v>
      </c>
      <c r="F849" s="9" t="str">
        <f t="shared" si="13"/>
        <v xml:space="preserve">2941  </v>
      </c>
      <c r="G849" s="3" t="s">
        <v>68</v>
      </c>
      <c r="H849" s="69">
        <v>8653.51</v>
      </c>
    </row>
    <row r="850" spans="1:8">
      <c r="A850" s="33"/>
      <c r="B850" s="33"/>
      <c r="C850" s="82"/>
      <c r="D850" s="33"/>
      <c r="E850" s="175" t="s">
        <v>561</v>
      </c>
      <c r="F850" s="9" t="str">
        <f t="shared" si="13"/>
        <v xml:space="preserve">3181  </v>
      </c>
      <c r="G850" s="3" t="s">
        <v>67</v>
      </c>
      <c r="H850" s="69">
        <v>390</v>
      </c>
    </row>
    <row r="851" spans="1:8">
      <c r="A851" s="33"/>
      <c r="B851" s="33"/>
      <c r="C851" s="82"/>
      <c r="D851" s="33"/>
      <c r="E851" s="175" t="s">
        <v>561</v>
      </c>
      <c r="F851" s="9" t="str">
        <f t="shared" si="13"/>
        <v xml:space="preserve">3221  </v>
      </c>
      <c r="G851" s="3" t="s">
        <v>99</v>
      </c>
      <c r="H851" s="69">
        <v>9280</v>
      </c>
    </row>
    <row r="852" spans="1:8">
      <c r="A852" s="33"/>
      <c r="B852" s="33"/>
      <c r="C852" s="82"/>
      <c r="D852" s="33"/>
      <c r="E852" s="175" t="s">
        <v>561</v>
      </c>
      <c r="F852" s="9" t="str">
        <f t="shared" si="13"/>
        <v xml:space="preserve">3251  </v>
      </c>
      <c r="G852" s="3" t="s">
        <v>11</v>
      </c>
      <c r="H852" s="69">
        <v>7600</v>
      </c>
    </row>
    <row r="853" spans="1:8">
      <c r="A853" s="33"/>
      <c r="B853" s="33"/>
      <c r="C853" s="82"/>
      <c r="D853" s="33"/>
      <c r="E853" s="175" t="s">
        <v>561</v>
      </c>
      <c r="F853" s="9" t="str">
        <f t="shared" si="13"/>
        <v xml:space="preserve">3371  </v>
      </c>
      <c r="G853" s="3" t="s">
        <v>150</v>
      </c>
      <c r="H853" s="69">
        <v>54400</v>
      </c>
    </row>
    <row r="854" spans="1:8">
      <c r="A854" s="33"/>
      <c r="B854" s="33"/>
      <c r="C854" s="82"/>
      <c r="D854" s="33"/>
      <c r="E854" s="175" t="s">
        <v>561</v>
      </c>
      <c r="F854" s="9" t="str">
        <f t="shared" si="13"/>
        <v xml:space="preserve">3751  </v>
      </c>
      <c r="G854" s="3" t="s">
        <v>40</v>
      </c>
      <c r="H854" s="69">
        <v>17489.150000000001</v>
      </c>
    </row>
    <row r="855" spans="1:8">
      <c r="A855" s="33"/>
      <c r="B855" s="33"/>
      <c r="C855" s="82"/>
      <c r="D855" s="33"/>
      <c r="E855" s="175" t="s">
        <v>561</v>
      </c>
      <c r="F855" s="9" t="str">
        <f t="shared" si="13"/>
        <v xml:space="preserve">3791  </v>
      </c>
      <c r="G855" s="3" t="s">
        <v>92</v>
      </c>
      <c r="H855" s="69">
        <v>2257</v>
      </c>
    </row>
    <row r="856" spans="1:8">
      <c r="A856" s="115"/>
      <c r="B856" s="116" t="str">
        <f>MID($G856,1,12)</f>
        <v xml:space="preserve">31111-1102  </v>
      </c>
      <c r="C856" s="115"/>
      <c r="D856" s="115"/>
      <c r="E856" s="172"/>
      <c r="F856" s="116"/>
      <c r="G856" s="117" t="s">
        <v>148</v>
      </c>
      <c r="H856" s="118">
        <v>14054.61</v>
      </c>
    </row>
    <row r="857" spans="1:8">
      <c r="A857" s="119"/>
      <c r="B857" s="119"/>
      <c r="C857" s="120" t="str">
        <f>MID($G857,1,7)</f>
        <v xml:space="preserve">E0069  </v>
      </c>
      <c r="D857" s="119"/>
      <c r="E857" s="173"/>
      <c r="F857" s="120"/>
      <c r="G857" s="121" t="s">
        <v>147</v>
      </c>
      <c r="H857" s="122">
        <v>14054.61</v>
      </c>
    </row>
    <row r="858" spans="1:8">
      <c r="A858" s="119"/>
      <c r="B858" s="119"/>
      <c r="C858" s="119"/>
      <c r="D858" s="123" t="str">
        <f>MID($G858,1,7)</f>
        <v xml:space="preserve">1.7.2  </v>
      </c>
      <c r="E858" s="173"/>
      <c r="F858" s="120"/>
      <c r="G858" s="121" t="s">
        <v>146</v>
      </c>
      <c r="H858" s="122">
        <v>14054.61</v>
      </c>
    </row>
    <row r="859" spans="1:8">
      <c r="A859" s="33"/>
      <c r="B859" s="33"/>
      <c r="C859" s="82"/>
      <c r="D859" s="33"/>
      <c r="E859" s="175" t="s">
        <v>561</v>
      </c>
      <c r="F859" s="9" t="str">
        <f t="shared" si="13"/>
        <v xml:space="preserve">2111  </v>
      </c>
      <c r="G859" s="3" t="s">
        <v>29</v>
      </c>
      <c r="H859" s="69">
        <v>3266.72</v>
      </c>
    </row>
    <row r="860" spans="1:8">
      <c r="A860" s="33"/>
      <c r="B860" s="33"/>
      <c r="C860" s="82"/>
      <c r="D860" s="33"/>
      <c r="E860" s="175" t="s">
        <v>561</v>
      </c>
      <c r="F860" s="9" t="str">
        <f t="shared" si="13"/>
        <v xml:space="preserve">2141  </v>
      </c>
      <c r="G860" s="3" t="s">
        <v>28</v>
      </c>
      <c r="H860" s="69">
        <v>667</v>
      </c>
    </row>
    <row r="861" spans="1:8">
      <c r="A861" s="33"/>
      <c r="B861" s="33"/>
      <c r="C861" s="82"/>
      <c r="D861" s="33"/>
      <c r="E861" s="175" t="s">
        <v>561</v>
      </c>
      <c r="F861" s="9" t="str">
        <f t="shared" si="13"/>
        <v xml:space="preserve">2161  </v>
      </c>
      <c r="G861" s="3" t="s">
        <v>27</v>
      </c>
      <c r="H861" s="69">
        <v>4387.8900000000003</v>
      </c>
    </row>
    <row r="862" spans="1:8">
      <c r="A862" s="33"/>
      <c r="B862" s="33"/>
      <c r="C862" s="82"/>
      <c r="D862" s="33"/>
      <c r="E862" s="175" t="s">
        <v>561</v>
      </c>
      <c r="F862" s="9" t="str">
        <f t="shared" si="13"/>
        <v xml:space="preserve">2214  </v>
      </c>
      <c r="G862" s="3" t="s">
        <v>26</v>
      </c>
      <c r="H862" s="69">
        <v>1128</v>
      </c>
    </row>
    <row r="863" spans="1:8">
      <c r="A863" s="33"/>
      <c r="B863" s="33"/>
      <c r="C863" s="82"/>
      <c r="D863" s="33"/>
      <c r="E863" s="175" t="s">
        <v>561</v>
      </c>
      <c r="F863" s="9" t="str">
        <f t="shared" si="13"/>
        <v xml:space="preserve">2491  </v>
      </c>
      <c r="G863" s="3" t="s">
        <v>55</v>
      </c>
      <c r="H863" s="69">
        <v>2405</v>
      </c>
    </row>
    <row r="864" spans="1:8">
      <c r="A864" s="33"/>
      <c r="B864" s="33"/>
      <c r="C864" s="82"/>
      <c r="D864" s="33"/>
      <c r="E864" s="175" t="s">
        <v>561</v>
      </c>
      <c r="F864" s="9" t="str">
        <f t="shared" si="13"/>
        <v xml:space="preserve">2911  </v>
      </c>
      <c r="G864" s="3" t="s">
        <v>53</v>
      </c>
      <c r="H864" s="69">
        <v>1850</v>
      </c>
    </row>
    <row r="865" spans="1:8">
      <c r="A865" s="33"/>
      <c r="B865" s="33"/>
      <c r="C865" s="82"/>
      <c r="D865" s="33"/>
      <c r="E865" s="175" t="s">
        <v>561</v>
      </c>
      <c r="F865" s="9" t="str">
        <f t="shared" si="13"/>
        <v xml:space="preserve">2921  </v>
      </c>
      <c r="G865" s="3" t="s">
        <v>69</v>
      </c>
      <c r="H865" s="69">
        <v>350</v>
      </c>
    </row>
    <row r="866" spans="1:8">
      <c r="A866" s="115"/>
      <c r="B866" s="116" t="str">
        <f>MID($G866,1,12)</f>
        <v xml:space="preserve">31111-1103  </v>
      </c>
      <c r="C866" s="115"/>
      <c r="D866" s="115"/>
      <c r="E866" s="172"/>
      <c r="F866" s="116"/>
      <c r="G866" s="117" t="s">
        <v>145</v>
      </c>
      <c r="H866" s="118">
        <v>220976.25</v>
      </c>
    </row>
    <row r="867" spans="1:8">
      <c r="A867" s="119"/>
      <c r="B867" s="119"/>
      <c r="C867" s="120" t="str">
        <f>MID($G867,1,7)</f>
        <v xml:space="preserve">E0070  </v>
      </c>
      <c r="D867" s="119"/>
      <c r="E867" s="173"/>
      <c r="F867" s="120"/>
      <c r="G867" s="121" t="s">
        <v>144</v>
      </c>
      <c r="H867" s="122">
        <v>220976.25</v>
      </c>
    </row>
    <row r="868" spans="1:8">
      <c r="A868" s="119"/>
      <c r="B868" s="119"/>
      <c r="C868" s="119"/>
      <c r="D868" s="123" t="str">
        <f>MID($G868,1,7)</f>
        <v xml:space="preserve">1.7.3  </v>
      </c>
      <c r="E868" s="173"/>
      <c r="F868" s="120"/>
      <c r="G868" s="121" t="s">
        <v>140</v>
      </c>
      <c r="H868" s="122">
        <v>220976.25</v>
      </c>
    </row>
    <row r="869" spans="1:8">
      <c r="A869" s="33"/>
      <c r="B869" s="33"/>
      <c r="C869" s="82"/>
      <c r="D869" s="33"/>
      <c r="E869" s="174" t="s">
        <v>583</v>
      </c>
      <c r="F869" s="9" t="str">
        <f t="shared" si="13"/>
        <v xml:space="preserve">1342  </v>
      </c>
      <c r="G869" s="3" t="s">
        <v>143</v>
      </c>
      <c r="H869" s="69">
        <v>25300</v>
      </c>
    </row>
    <row r="870" spans="1:8">
      <c r="A870" s="33"/>
      <c r="B870" s="33"/>
      <c r="C870" s="82"/>
      <c r="D870" s="33"/>
      <c r="E870" s="175" t="s">
        <v>561</v>
      </c>
      <c r="F870" s="9" t="str">
        <f t="shared" si="13"/>
        <v xml:space="preserve">2111  </v>
      </c>
      <c r="G870" s="3" t="s">
        <v>29</v>
      </c>
      <c r="H870" s="69">
        <v>13108.77</v>
      </c>
    </row>
    <row r="871" spans="1:8">
      <c r="A871" s="33"/>
      <c r="B871" s="33"/>
      <c r="C871" s="82"/>
      <c r="D871" s="33"/>
      <c r="E871" s="175" t="s">
        <v>561</v>
      </c>
      <c r="F871" s="9" t="str">
        <f t="shared" si="13"/>
        <v xml:space="preserve">2141  </v>
      </c>
      <c r="G871" s="3" t="s">
        <v>28</v>
      </c>
      <c r="H871" s="69">
        <v>26753.75</v>
      </c>
    </row>
    <row r="872" spans="1:8">
      <c r="A872" s="33"/>
      <c r="B872" s="33"/>
      <c r="C872" s="82"/>
      <c r="D872" s="33"/>
      <c r="E872" s="175" t="s">
        <v>561</v>
      </c>
      <c r="F872" s="9" t="str">
        <f t="shared" si="13"/>
        <v xml:space="preserve">2161  </v>
      </c>
      <c r="G872" s="3" t="s">
        <v>27</v>
      </c>
      <c r="H872" s="69">
        <v>2004.79</v>
      </c>
    </row>
    <row r="873" spans="1:8">
      <c r="A873" s="33"/>
      <c r="B873" s="33"/>
      <c r="C873" s="82"/>
      <c r="D873" s="33"/>
      <c r="E873" s="175" t="s">
        <v>561</v>
      </c>
      <c r="F873" s="9" t="str">
        <f t="shared" si="13"/>
        <v xml:space="preserve">2421  </v>
      </c>
      <c r="G873" s="3" t="s">
        <v>110</v>
      </c>
      <c r="H873" s="69">
        <v>880</v>
      </c>
    </row>
    <row r="874" spans="1:8">
      <c r="A874" s="33"/>
      <c r="B874" s="33"/>
      <c r="C874" s="82"/>
      <c r="D874" s="33"/>
      <c r="E874" s="175" t="s">
        <v>561</v>
      </c>
      <c r="F874" s="9" t="str">
        <f t="shared" si="13"/>
        <v xml:space="preserve">2431  </v>
      </c>
      <c r="G874" s="3" t="s">
        <v>58</v>
      </c>
      <c r="H874" s="69">
        <v>294</v>
      </c>
    </row>
    <row r="875" spans="1:8">
      <c r="A875" s="33"/>
      <c r="B875" s="33"/>
      <c r="C875" s="82"/>
      <c r="D875" s="33"/>
      <c r="E875" s="175" t="s">
        <v>561</v>
      </c>
      <c r="F875" s="9" t="str">
        <f t="shared" si="13"/>
        <v xml:space="preserve">2461  </v>
      </c>
      <c r="G875" s="3" t="s">
        <v>57</v>
      </c>
      <c r="H875" s="69">
        <v>360</v>
      </c>
    </row>
    <row r="876" spans="1:8">
      <c r="A876" s="33"/>
      <c r="B876" s="33"/>
      <c r="C876" s="82"/>
      <c r="D876" s="33"/>
      <c r="E876" s="175" t="s">
        <v>561</v>
      </c>
      <c r="F876" s="9" t="str">
        <f t="shared" si="13"/>
        <v xml:space="preserve">2471  </v>
      </c>
      <c r="G876" s="3" t="s">
        <v>56</v>
      </c>
      <c r="H876" s="69">
        <v>17901.009999999998</v>
      </c>
    </row>
    <row r="877" spans="1:8">
      <c r="A877" s="33"/>
      <c r="B877" s="33"/>
      <c r="C877" s="82"/>
      <c r="D877" s="33"/>
      <c r="E877" s="175" t="s">
        <v>561</v>
      </c>
      <c r="F877" s="9" t="str">
        <f t="shared" si="13"/>
        <v xml:space="preserve">2491  </v>
      </c>
      <c r="G877" s="3" t="s">
        <v>55</v>
      </c>
      <c r="H877" s="69">
        <v>106188.87</v>
      </c>
    </row>
    <row r="878" spans="1:8">
      <c r="A878" s="33"/>
      <c r="B878" s="33"/>
      <c r="C878" s="82"/>
      <c r="D878" s="33"/>
      <c r="E878" s="175" t="s">
        <v>561</v>
      </c>
      <c r="F878" s="9" t="str">
        <f t="shared" si="13"/>
        <v xml:space="preserve">2561  </v>
      </c>
      <c r="G878" s="3" t="s">
        <v>106</v>
      </c>
      <c r="H878" s="69">
        <v>21946.12</v>
      </c>
    </row>
    <row r="879" spans="1:8">
      <c r="A879" s="33"/>
      <c r="B879" s="33"/>
      <c r="C879" s="82"/>
      <c r="D879" s="33"/>
      <c r="E879" s="175" t="s">
        <v>561</v>
      </c>
      <c r="F879" s="9" t="str">
        <f t="shared" si="13"/>
        <v xml:space="preserve">3361  </v>
      </c>
      <c r="G879" s="3" t="s">
        <v>41</v>
      </c>
      <c r="H879" s="69">
        <v>6238.94</v>
      </c>
    </row>
    <row r="880" spans="1:8">
      <c r="A880" s="115"/>
      <c r="B880" s="116" t="str">
        <f>MID($G880,1,12)</f>
        <v xml:space="preserve">31111-1104  </v>
      </c>
      <c r="C880" s="115"/>
      <c r="D880" s="115"/>
      <c r="E880" s="172"/>
      <c r="F880" s="116"/>
      <c r="G880" s="117" t="s">
        <v>142</v>
      </c>
      <c r="H880" s="118">
        <v>74845.97</v>
      </c>
    </row>
    <row r="881" spans="1:8">
      <c r="A881" s="119"/>
      <c r="B881" s="119"/>
      <c r="C881" s="120" t="str">
        <f>MID($G881,1,7)</f>
        <v xml:space="preserve">E0071  </v>
      </c>
      <c r="D881" s="119"/>
      <c r="E881" s="173"/>
      <c r="F881" s="120"/>
      <c r="G881" s="121" t="s">
        <v>141</v>
      </c>
      <c r="H881" s="122">
        <v>74845.97</v>
      </c>
    </row>
    <row r="882" spans="1:8">
      <c r="A882" s="119"/>
      <c r="B882" s="119"/>
      <c r="C882" s="119"/>
      <c r="D882" s="123" t="str">
        <f>MID($G882,1,7)</f>
        <v xml:space="preserve">1.7.3  </v>
      </c>
      <c r="E882" s="173"/>
      <c r="F882" s="120"/>
      <c r="G882" s="121" t="s">
        <v>140</v>
      </c>
      <c r="H882" s="122">
        <v>74845.97</v>
      </c>
    </row>
    <row r="883" spans="1:8">
      <c r="A883" s="33"/>
      <c r="B883" s="33"/>
      <c r="C883" s="82"/>
      <c r="D883" s="33"/>
      <c r="E883" s="175" t="s">
        <v>561</v>
      </c>
      <c r="F883" s="9" t="str">
        <f t="shared" si="13"/>
        <v xml:space="preserve">2111  </v>
      </c>
      <c r="G883" s="3" t="s">
        <v>29</v>
      </c>
      <c r="H883" s="69">
        <v>8730.9500000000007</v>
      </c>
    </row>
    <row r="884" spans="1:8">
      <c r="A884" s="33"/>
      <c r="B884" s="33"/>
      <c r="C884" s="82"/>
      <c r="D884" s="33"/>
      <c r="E884" s="175" t="s">
        <v>561</v>
      </c>
      <c r="F884" s="9" t="str">
        <f t="shared" si="13"/>
        <v xml:space="preserve">2141  </v>
      </c>
      <c r="G884" s="3" t="s">
        <v>28</v>
      </c>
      <c r="H884" s="69">
        <v>8237.25</v>
      </c>
    </row>
    <row r="885" spans="1:8">
      <c r="A885" s="33"/>
      <c r="B885" s="33"/>
      <c r="C885" s="82"/>
      <c r="D885" s="33"/>
      <c r="E885" s="175" t="s">
        <v>561</v>
      </c>
      <c r="F885" s="9" t="str">
        <f t="shared" si="13"/>
        <v xml:space="preserve">2151  </v>
      </c>
      <c r="G885" s="3" t="s">
        <v>43</v>
      </c>
      <c r="H885" s="69">
        <v>1044</v>
      </c>
    </row>
    <row r="886" spans="1:8">
      <c r="A886" s="33"/>
      <c r="B886" s="33"/>
      <c r="C886" s="82"/>
      <c r="D886" s="33"/>
      <c r="E886" s="175" t="s">
        <v>561</v>
      </c>
      <c r="F886" s="9" t="str">
        <f t="shared" si="13"/>
        <v xml:space="preserve">2161  </v>
      </c>
      <c r="G886" s="3" t="s">
        <v>27</v>
      </c>
      <c r="H886" s="69">
        <v>15681.57</v>
      </c>
    </row>
    <row r="887" spans="1:8">
      <c r="A887" s="33"/>
      <c r="B887" s="33"/>
      <c r="C887" s="82"/>
      <c r="D887" s="33"/>
      <c r="E887" s="175" t="s">
        <v>561</v>
      </c>
      <c r="F887" s="9" t="str">
        <f t="shared" si="13"/>
        <v xml:space="preserve">2214  </v>
      </c>
      <c r="G887" s="3" t="s">
        <v>26</v>
      </c>
      <c r="H887" s="69">
        <v>32886.85</v>
      </c>
    </row>
    <row r="888" spans="1:8">
      <c r="A888" s="33"/>
      <c r="B888" s="33"/>
      <c r="C888" s="82"/>
      <c r="D888" s="33"/>
      <c r="E888" s="175" t="s">
        <v>561</v>
      </c>
      <c r="F888" s="9" t="str">
        <f t="shared" si="13"/>
        <v xml:space="preserve">2231  </v>
      </c>
      <c r="G888" s="3" t="s">
        <v>112</v>
      </c>
      <c r="H888" s="69">
        <v>760.01</v>
      </c>
    </row>
    <row r="889" spans="1:8">
      <c r="A889" s="33"/>
      <c r="B889" s="33"/>
      <c r="C889" s="82"/>
      <c r="D889" s="33"/>
      <c r="E889" s="175" t="s">
        <v>561</v>
      </c>
      <c r="F889" s="9" t="str">
        <f t="shared" si="13"/>
        <v xml:space="preserve">2461  </v>
      </c>
      <c r="G889" s="3" t="s">
        <v>57</v>
      </c>
      <c r="H889" s="69">
        <v>994</v>
      </c>
    </row>
    <row r="890" spans="1:8">
      <c r="A890" s="33"/>
      <c r="B890" s="33"/>
      <c r="C890" s="82"/>
      <c r="D890" s="33"/>
      <c r="E890" s="175" t="s">
        <v>561</v>
      </c>
      <c r="F890" s="9" t="str">
        <f t="shared" si="13"/>
        <v xml:space="preserve">2522  </v>
      </c>
      <c r="G890" s="3" t="s">
        <v>139</v>
      </c>
      <c r="H890" s="69">
        <v>3391.96</v>
      </c>
    </row>
    <row r="891" spans="1:8">
      <c r="A891" s="33"/>
      <c r="B891" s="33"/>
      <c r="C891" s="82"/>
      <c r="D891" s="33"/>
      <c r="E891" s="175" t="s">
        <v>561</v>
      </c>
      <c r="F891" s="9" t="str">
        <f t="shared" si="13"/>
        <v xml:space="preserve">2531  </v>
      </c>
      <c r="G891" s="3" t="s">
        <v>108</v>
      </c>
      <c r="H891" s="69">
        <v>1602.98</v>
      </c>
    </row>
    <row r="892" spans="1:8">
      <c r="A892" s="33"/>
      <c r="B892" s="33"/>
      <c r="C892" s="82"/>
      <c r="D892" s="33"/>
      <c r="E892" s="175" t="s">
        <v>561</v>
      </c>
      <c r="F892" s="9" t="str">
        <f t="shared" si="13"/>
        <v xml:space="preserve">2921  </v>
      </c>
      <c r="G892" s="3" t="s">
        <v>69</v>
      </c>
      <c r="H892" s="69">
        <v>950</v>
      </c>
    </row>
    <row r="893" spans="1:8">
      <c r="A893" s="33"/>
      <c r="B893" s="33"/>
      <c r="C893" s="82"/>
      <c r="D893" s="33"/>
      <c r="E893" s="175" t="s">
        <v>561</v>
      </c>
      <c r="F893" s="9" t="str">
        <f t="shared" si="13"/>
        <v xml:space="preserve">2991  </v>
      </c>
      <c r="G893" s="3" t="s">
        <v>25</v>
      </c>
      <c r="H893" s="69">
        <v>566.4</v>
      </c>
    </row>
    <row r="894" spans="1:8">
      <c r="A894" s="115"/>
      <c r="B894" s="116" t="str">
        <f>MID($G894,1,12)</f>
        <v xml:space="preserve">31111-1201  </v>
      </c>
      <c r="C894" s="115"/>
      <c r="D894" s="115"/>
      <c r="E894" s="172"/>
      <c r="F894" s="116"/>
      <c r="G894" s="117" t="s">
        <v>138</v>
      </c>
      <c r="H894" s="118">
        <v>593341.99</v>
      </c>
    </row>
    <row r="895" spans="1:8">
      <c r="A895" s="119"/>
      <c r="B895" s="119"/>
      <c r="C895" s="120" t="str">
        <f>MID($G895,1,7)</f>
        <v xml:space="preserve">E0072  </v>
      </c>
      <c r="D895" s="119"/>
      <c r="E895" s="173"/>
      <c r="F895" s="120"/>
      <c r="G895" s="121" t="s">
        <v>137</v>
      </c>
      <c r="H895" s="122">
        <v>593341.99</v>
      </c>
    </row>
    <row r="896" spans="1:8">
      <c r="A896" s="119"/>
      <c r="B896" s="119"/>
      <c r="C896" s="119"/>
      <c r="D896" s="123" t="str">
        <f>MID($G896,1,7)</f>
        <v xml:space="preserve">3.1.1  </v>
      </c>
      <c r="E896" s="173"/>
      <c r="F896" s="120"/>
      <c r="G896" s="121" t="s">
        <v>132</v>
      </c>
      <c r="H896" s="122">
        <v>593341.99</v>
      </c>
    </row>
    <row r="897" spans="1:8">
      <c r="A897" s="33"/>
      <c r="B897" s="33"/>
      <c r="C897" s="82"/>
      <c r="D897" s="33"/>
      <c r="E897" s="174" t="s">
        <v>583</v>
      </c>
      <c r="F897" s="9" t="str">
        <f t="shared" si="13"/>
        <v xml:space="preserve">1131  </v>
      </c>
      <c r="G897" s="3" t="s">
        <v>36</v>
      </c>
      <c r="H897" s="69">
        <v>442171.73</v>
      </c>
    </row>
    <row r="898" spans="1:8">
      <c r="A898" s="33"/>
      <c r="B898" s="33"/>
      <c r="C898" s="82"/>
      <c r="D898" s="33"/>
      <c r="E898" s="174" t="s">
        <v>583</v>
      </c>
      <c r="F898" s="9" t="str">
        <f t="shared" si="13"/>
        <v xml:space="preserve">1321  </v>
      </c>
      <c r="G898" s="3" t="s">
        <v>35</v>
      </c>
      <c r="H898" s="69">
        <v>9314.2000000000007</v>
      </c>
    </row>
    <row r="899" spans="1:8">
      <c r="A899" s="33"/>
      <c r="B899" s="33"/>
      <c r="C899" s="82"/>
      <c r="D899" s="33"/>
      <c r="E899" s="174" t="s">
        <v>583</v>
      </c>
      <c r="F899" s="9" t="str">
        <f t="shared" si="13"/>
        <v xml:space="preserve">1323  </v>
      </c>
      <c r="G899" s="3" t="s">
        <v>34</v>
      </c>
      <c r="H899" s="69">
        <v>65588.84</v>
      </c>
    </row>
    <row r="900" spans="1:8">
      <c r="A900" s="33"/>
      <c r="B900" s="33"/>
      <c r="C900" s="82"/>
      <c r="D900" s="33"/>
      <c r="E900" s="174" t="s">
        <v>583</v>
      </c>
      <c r="F900" s="9" t="str">
        <f t="shared" si="13"/>
        <v xml:space="preserve">1593  </v>
      </c>
      <c r="G900" s="3" t="s">
        <v>33</v>
      </c>
      <c r="H900" s="69">
        <v>30030</v>
      </c>
    </row>
    <row r="901" spans="1:8">
      <c r="A901" s="33"/>
      <c r="B901" s="33"/>
      <c r="C901" s="82"/>
      <c r="D901" s="33"/>
      <c r="E901" s="174" t="s">
        <v>583</v>
      </c>
      <c r="F901" s="9" t="str">
        <f t="shared" si="13"/>
        <v xml:space="preserve">1594  </v>
      </c>
      <c r="G901" s="3" t="s">
        <v>32</v>
      </c>
      <c r="H901" s="69">
        <v>11550</v>
      </c>
    </row>
    <row r="902" spans="1:8">
      <c r="A902" s="33"/>
      <c r="B902" s="33"/>
      <c r="C902" s="82"/>
      <c r="D902" s="33"/>
      <c r="E902" s="174" t="s">
        <v>583</v>
      </c>
      <c r="F902" s="9" t="str">
        <f t="shared" si="13"/>
        <v xml:space="preserve">1713  </v>
      </c>
      <c r="G902" s="3" t="s">
        <v>31</v>
      </c>
      <c r="H902" s="69">
        <v>9114</v>
      </c>
    </row>
    <row r="903" spans="1:8">
      <c r="A903" s="33"/>
      <c r="B903" s="33"/>
      <c r="C903" s="82"/>
      <c r="D903" s="33"/>
      <c r="E903" s="174" t="s">
        <v>583</v>
      </c>
      <c r="F903" s="9" t="str">
        <f t="shared" si="13"/>
        <v xml:space="preserve">1714  </v>
      </c>
      <c r="G903" s="3" t="s">
        <v>30</v>
      </c>
      <c r="H903" s="69">
        <v>9114</v>
      </c>
    </row>
    <row r="904" spans="1:8">
      <c r="A904" s="33"/>
      <c r="B904" s="33"/>
      <c r="C904" s="82"/>
      <c r="D904" s="33"/>
      <c r="E904" s="175" t="s">
        <v>561</v>
      </c>
      <c r="F904" s="9" t="str">
        <f t="shared" si="13"/>
        <v xml:space="preserve">2111  </v>
      </c>
      <c r="G904" s="3" t="s">
        <v>29</v>
      </c>
      <c r="H904" s="69">
        <v>4465.5</v>
      </c>
    </row>
    <row r="905" spans="1:8">
      <c r="A905" s="33"/>
      <c r="B905" s="33"/>
      <c r="C905" s="82"/>
      <c r="D905" s="33"/>
      <c r="E905" s="175" t="s">
        <v>561</v>
      </c>
      <c r="F905" s="9" t="str">
        <f t="shared" si="13"/>
        <v xml:space="preserve">2141  </v>
      </c>
      <c r="G905" s="3" t="s">
        <v>28</v>
      </c>
      <c r="H905" s="69">
        <v>8445</v>
      </c>
    </row>
    <row r="906" spans="1:8">
      <c r="A906" s="33"/>
      <c r="B906" s="33"/>
      <c r="C906" s="82"/>
      <c r="D906" s="33"/>
      <c r="E906" s="175" t="s">
        <v>561</v>
      </c>
      <c r="F906" s="9" t="str">
        <f t="shared" si="13"/>
        <v xml:space="preserve">2151  </v>
      </c>
      <c r="G906" s="3" t="s">
        <v>43</v>
      </c>
      <c r="H906" s="69">
        <v>406</v>
      </c>
    </row>
    <row r="907" spans="1:8">
      <c r="A907" s="33"/>
      <c r="B907" s="33"/>
      <c r="C907" s="82"/>
      <c r="D907" s="33"/>
      <c r="E907" s="175" t="s">
        <v>561</v>
      </c>
      <c r="F907" s="9" t="str">
        <f t="shared" si="13"/>
        <v xml:space="preserve">2161  </v>
      </c>
      <c r="G907" s="3" t="s">
        <v>27</v>
      </c>
      <c r="H907" s="69">
        <v>179.52</v>
      </c>
    </row>
    <row r="908" spans="1:8">
      <c r="A908" s="33"/>
      <c r="B908" s="33"/>
      <c r="C908" s="82"/>
      <c r="D908" s="33"/>
      <c r="E908" s="175" t="s">
        <v>561</v>
      </c>
      <c r="F908" s="9" t="str">
        <f t="shared" si="13"/>
        <v xml:space="preserve">2214  </v>
      </c>
      <c r="G908" s="3" t="s">
        <v>26</v>
      </c>
      <c r="H908" s="69">
        <v>112</v>
      </c>
    </row>
    <row r="909" spans="1:8">
      <c r="A909" s="33"/>
      <c r="B909" s="33"/>
      <c r="C909" s="82"/>
      <c r="D909" s="33"/>
      <c r="E909" s="175" t="s">
        <v>561</v>
      </c>
      <c r="F909" s="9" t="str">
        <f t="shared" ref="F909:F972" si="14">MID($G909,1,6)</f>
        <v xml:space="preserve">3611  </v>
      </c>
      <c r="G909" s="3" t="s">
        <v>136</v>
      </c>
      <c r="H909" s="69">
        <v>2000</v>
      </c>
    </row>
    <row r="910" spans="1:8">
      <c r="A910" s="33"/>
      <c r="B910" s="33"/>
      <c r="C910" s="82"/>
      <c r="D910" s="33"/>
      <c r="E910" s="170" t="s">
        <v>538</v>
      </c>
      <c r="F910" s="9" t="str">
        <f t="shared" si="14"/>
        <v xml:space="preserve">4234  </v>
      </c>
      <c r="G910" s="3" t="s">
        <v>135</v>
      </c>
      <c r="H910" s="69">
        <v>851.2</v>
      </c>
    </row>
    <row r="911" spans="1:8">
      <c r="A911" s="115"/>
      <c r="B911" s="116" t="str">
        <f>MID($G911,1,12)</f>
        <v xml:space="preserve">31111-1202  </v>
      </c>
      <c r="C911" s="115"/>
      <c r="D911" s="115"/>
      <c r="E911" s="172"/>
      <c r="F911" s="116"/>
      <c r="G911" s="117" t="s">
        <v>134</v>
      </c>
      <c r="H911" s="118">
        <v>216513.21</v>
      </c>
    </row>
    <row r="912" spans="1:8">
      <c r="A912" s="119"/>
      <c r="B912" s="119"/>
      <c r="C912" s="120" t="str">
        <f>MID($G912,1,7)</f>
        <v xml:space="preserve">E0073  </v>
      </c>
      <c r="D912" s="119"/>
      <c r="E912" s="173"/>
      <c r="F912" s="120"/>
      <c r="G912" s="121" t="s">
        <v>133</v>
      </c>
      <c r="H912" s="122">
        <v>216513.21</v>
      </c>
    </row>
    <row r="913" spans="1:8">
      <c r="A913" s="119"/>
      <c r="B913" s="119"/>
      <c r="C913" s="119"/>
      <c r="D913" s="123" t="str">
        <f>MID($G913,1,7)</f>
        <v xml:space="preserve">3.1.1  </v>
      </c>
      <c r="E913" s="173"/>
      <c r="F913" s="120"/>
      <c r="G913" s="121" t="s">
        <v>132</v>
      </c>
      <c r="H913" s="122">
        <v>216513.21</v>
      </c>
    </row>
    <row r="914" spans="1:8">
      <c r="A914" s="33"/>
      <c r="B914" s="33"/>
      <c r="C914" s="82"/>
      <c r="D914" s="33"/>
      <c r="E914" s="174" t="s">
        <v>583</v>
      </c>
      <c r="F914" s="9" t="str">
        <f t="shared" si="14"/>
        <v xml:space="preserve">1131  </v>
      </c>
      <c r="G914" s="3" t="s">
        <v>36</v>
      </c>
      <c r="H914" s="69">
        <v>80004.800000000003</v>
      </c>
    </row>
    <row r="915" spans="1:8">
      <c r="A915" s="33"/>
      <c r="B915" s="33"/>
      <c r="C915" s="82"/>
      <c r="D915" s="33"/>
      <c r="E915" s="174" t="s">
        <v>583</v>
      </c>
      <c r="F915" s="9" t="str">
        <f t="shared" si="14"/>
        <v xml:space="preserve">1321  </v>
      </c>
      <c r="G915" s="3" t="s">
        <v>35</v>
      </c>
      <c r="H915" s="69">
        <v>2205</v>
      </c>
    </row>
    <row r="916" spans="1:8">
      <c r="A916" s="33"/>
      <c r="B916" s="33"/>
      <c r="C916" s="82"/>
      <c r="D916" s="33"/>
      <c r="E916" s="174" t="s">
        <v>583</v>
      </c>
      <c r="F916" s="9" t="str">
        <f t="shared" si="14"/>
        <v xml:space="preserve">1323  </v>
      </c>
      <c r="G916" s="3" t="s">
        <v>34</v>
      </c>
      <c r="H916" s="69">
        <v>18375</v>
      </c>
    </row>
    <row r="917" spans="1:8">
      <c r="A917" s="33"/>
      <c r="B917" s="33"/>
      <c r="C917" s="82"/>
      <c r="D917" s="33"/>
      <c r="E917" s="174" t="s">
        <v>583</v>
      </c>
      <c r="F917" s="9" t="str">
        <f t="shared" si="14"/>
        <v xml:space="preserve">1593  </v>
      </c>
      <c r="G917" s="3" t="s">
        <v>33</v>
      </c>
      <c r="H917" s="69">
        <v>18720</v>
      </c>
    </row>
    <row r="918" spans="1:8">
      <c r="A918" s="33"/>
      <c r="B918" s="33"/>
      <c r="C918" s="82"/>
      <c r="D918" s="33"/>
      <c r="E918" s="174" t="s">
        <v>583</v>
      </c>
      <c r="F918" s="9" t="str">
        <f t="shared" si="14"/>
        <v xml:space="preserve">1594  </v>
      </c>
      <c r="G918" s="3" t="s">
        <v>32</v>
      </c>
      <c r="H918" s="69">
        <v>7200</v>
      </c>
    </row>
    <row r="919" spans="1:8">
      <c r="A919" s="33"/>
      <c r="B919" s="33"/>
      <c r="C919" s="82"/>
      <c r="D919" s="33"/>
      <c r="E919" s="174" t="s">
        <v>583</v>
      </c>
      <c r="F919" s="9" t="str">
        <f t="shared" si="14"/>
        <v xml:space="preserve">1713  </v>
      </c>
      <c r="G919" s="3" t="s">
        <v>31</v>
      </c>
      <c r="H919" s="69">
        <v>13187.6</v>
      </c>
    </row>
    <row r="920" spans="1:8">
      <c r="A920" s="33"/>
      <c r="B920" s="33"/>
      <c r="C920" s="82"/>
      <c r="D920" s="33"/>
      <c r="E920" s="174" t="s">
        <v>583</v>
      </c>
      <c r="F920" s="9" t="str">
        <f t="shared" si="14"/>
        <v xml:space="preserve">1714  </v>
      </c>
      <c r="G920" s="3" t="s">
        <v>30</v>
      </c>
      <c r="H920" s="69">
        <v>13187.6</v>
      </c>
    </row>
    <row r="921" spans="1:8">
      <c r="A921" s="33"/>
      <c r="B921" s="33"/>
      <c r="C921" s="82"/>
      <c r="D921" s="33"/>
      <c r="E921" s="175" t="s">
        <v>561</v>
      </c>
      <c r="F921" s="9" t="str">
        <f t="shared" si="14"/>
        <v xml:space="preserve">2111  </v>
      </c>
      <c r="G921" s="3" t="s">
        <v>29</v>
      </c>
      <c r="H921" s="69">
        <v>3830</v>
      </c>
    </row>
    <row r="922" spans="1:8">
      <c r="A922" s="33"/>
      <c r="B922" s="33"/>
      <c r="C922" s="82"/>
      <c r="D922" s="33"/>
      <c r="E922" s="175" t="s">
        <v>561</v>
      </c>
      <c r="F922" s="9" t="str">
        <f t="shared" si="14"/>
        <v xml:space="preserve">2141  </v>
      </c>
      <c r="G922" s="3" t="s">
        <v>28</v>
      </c>
      <c r="H922" s="69">
        <v>9575.2099999999991</v>
      </c>
    </row>
    <row r="923" spans="1:8">
      <c r="A923" s="33"/>
      <c r="B923" s="33"/>
      <c r="C923" s="82"/>
      <c r="D923" s="33"/>
      <c r="E923" s="175" t="s">
        <v>561</v>
      </c>
      <c r="F923" s="9" t="str">
        <f t="shared" si="14"/>
        <v xml:space="preserve">3341  </v>
      </c>
      <c r="G923" s="3" t="s">
        <v>42</v>
      </c>
      <c r="H923" s="69">
        <v>50228</v>
      </c>
    </row>
    <row r="924" spans="1:8">
      <c r="A924" s="115"/>
      <c r="B924" s="116" t="str">
        <f>MID($G924,1,12)</f>
        <v xml:space="preserve">31111-1301  </v>
      </c>
      <c r="C924" s="115"/>
      <c r="D924" s="115"/>
      <c r="E924" s="172"/>
      <c r="F924" s="116"/>
      <c r="G924" s="117" t="s">
        <v>131</v>
      </c>
      <c r="H924" s="118">
        <v>2074968.65</v>
      </c>
    </row>
    <row r="925" spans="1:8">
      <c r="A925" s="119"/>
      <c r="B925" s="119"/>
      <c r="C925" s="120" t="str">
        <f>MID($G925,1,7)</f>
        <v xml:space="preserve">E0075  </v>
      </c>
      <c r="D925" s="119"/>
      <c r="E925" s="173"/>
      <c r="F925" s="120"/>
      <c r="G925" s="121" t="s">
        <v>130</v>
      </c>
      <c r="H925" s="122">
        <v>2074968.65</v>
      </c>
    </row>
    <row r="926" spans="1:8">
      <c r="A926" s="119"/>
      <c r="B926" s="119"/>
      <c r="C926" s="119"/>
      <c r="D926" s="123" t="str">
        <f>MID($G926,1,7)</f>
        <v xml:space="preserve">2.2.7  </v>
      </c>
      <c r="E926" s="173"/>
      <c r="F926" s="120"/>
      <c r="G926" s="121" t="s">
        <v>129</v>
      </c>
      <c r="H926" s="122">
        <v>2074968.65</v>
      </c>
    </row>
    <row r="927" spans="1:8">
      <c r="A927" s="33"/>
      <c r="B927" s="33"/>
      <c r="C927" s="82"/>
      <c r="D927" s="33"/>
      <c r="E927" s="174" t="s">
        <v>583</v>
      </c>
      <c r="F927" s="9" t="str">
        <f t="shared" si="14"/>
        <v xml:space="preserve">1131  </v>
      </c>
      <c r="G927" s="3" t="s">
        <v>36</v>
      </c>
      <c r="H927" s="69">
        <v>1333807.6000000001</v>
      </c>
    </row>
    <row r="928" spans="1:8">
      <c r="A928" s="33"/>
      <c r="B928" s="33"/>
      <c r="C928" s="82"/>
      <c r="D928" s="33"/>
      <c r="E928" s="174" t="s">
        <v>583</v>
      </c>
      <c r="F928" s="9" t="str">
        <f t="shared" si="14"/>
        <v xml:space="preserve">1321  </v>
      </c>
      <c r="G928" s="3" t="s">
        <v>35</v>
      </c>
      <c r="H928" s="69">
        <v>24327.8</v>
      </c>
    </row>
    <row r="929" spans="1:8">
      <c r="A929" s="33"/>
      <c r="B929" s="33"/>
      <c r="C929" s="82"/>
      <c r="D929" s="33"/>
      <c r="E929" s="174" t="s">
        <v>583</v>
      </c>
      <c r="F929" s="9" t="str">
        <f t="shared" si="14"/>
        <v xml:space="preserve">1323  </v>
      </c>
      <c r="G929" s="3" t="s">
        <v>34</v>
      </c>
      <c r="H929" s="69">
        <v>188313.98</v>
      </c>
    </row>
    <row r="930" spans="1:8">
      <c r="A930" s="33"/>
      <c r="B930" s="33"/>
      <c r="C930" s="82"/>
      <c r="D930" s="33"/>
      <c r="E930" s="174" t="s">
        <v>583</v>
      </c>
      <c r="F930" s="9" t="str">
        <f t="shared" si="14"/>
        <v xml:space="preserve">1593  </v>
      </c>
      <c r="G930" s="3" t="s">
        <v>33</v>
      </c>
      <c r="H930" s="69">
        <v>122070</v>
      </c>
    </row>
    <row r="931" spans="1:8">
      <c r="A931" s="33"/>
      <c r="B931" s="33"/>
      <c r="C931" s="82"/>
      <c r="D931" s="33"/>
      <c r="E931" s="174" t="s">
        <v>583</v>
      </c>
      <c r="F931" s="9" t="str">
        <f t="shared" si="14"/>
        <v xml:space="preserve">1594  </v>
      </c>
      <c r="G931" s="3" t="s">
        <v>32</v>
      </c>
      <c r="H931" s="69">
        <v>46950</v>
      </c>
    </row>
    <row r="932" spans="1:8">
      <c r="A932" s="33"/>
      <c r="B932" s="33"/>
      <c r="C932" s="82"/>
      <c r="D932" s="33"/>
      <c r="E932" s="174" t="s">
        <v>583</v>
      </c>
      <c r="F932" s="9" t="str">
        <f t="shared" si="14"/>
        <v xml:space="preserve">1713  </v>
      </c>
      <c r="G932" s="3" t="s">
        <v>31</v>
      </c>
      <c r="H932" s="69">
        <v>40475.25</v>
      </c>
    </row>
    <row r="933" spans="1:8">
      <c r="A933" s="33"/>
      <c r="B933" s="33"/>
      <c r="C933" s="82"/>
      <c r="D933" s="33"/>
      <c r="E933" s="174" t="s">
        <v>583</v>
      </c>
      <c r="F933" s="9" t="str">
        <f t="shared" si="14"/>
        <v xml:space="preserve">1714  </v>
      </c>
      <c r="G933" s="3" t="s">
        <v>30</v>
      </c>
      <c r="H933" s="69">
        <v>40475.25</v>
      </c>
    </row>
    <row r="934" spans="1:8">
      <c r="A934" s="33"/>
      <c r="B934" s="33"/>
      <c r="C934" s="82"/>
      <c r="D934" s="33"/>
      <c r="E934" s="175" t="s">
        <v>561</v>
      </c>
      <c r="F934" s="9" t="str">
        <f t="shared" si="14"/>
        <v xml:space="preserve">2111  </v>
      </c>
      <c r="G934" s="3" t="s">
        <v>29</v>
      </c>
      <c r="H934" s="69">
        <v>45564.99</v>
      </c>
    </row>
    <row r="935" spans="1:8">
      <c r="A935" s="33"/>
      <c r="B935" s="33"/>
      <c r="C935" s="82"/>
      <c r="D935" s="33"/>
      <c r="E935" s="175" t="s">
        <v>561</v>
      </c>
      <c r="F935" s="9" t="str">
        <f t="shared" si="14"/>
        <v xml:space="preserve">2141  </v>
      </c>
      <c r="G935" s="3" t="s">
        <v>28</v>
      </c>
      <c r="H935" s="69">
        <v>42739.75</v>
      </c>
    </row>
    <row r="936" spans="1:8">
      <c r="A936" s="33"/>
      <c r="B936" s="33"/>
      <c r="C936" s="82"/>
      <c r="D936" s="33"/>
      <c r="E936" s="175" t="s">
        <v>561</v>
      </c>
      <c r="F936" s="9" t="str">
        <f t="shared" si="14"/>
        <v xml:space="preserve">2161  </v>
      </c>
      <c r="G936" s="3" t="s">
        <v>27</v>
      </c>
      <c r="H936" s="69">
        <v>2653.08</v>
      </c>
    </row>
    <row r="937" spans="1:8">
      <c r="A937" s="33"/>
      <c r="B937" s="33"/>
      <c r="C937" s="82"/>
      <c r="D937" s="33"/>
      <c r="E937" s="175" t="s">
        <v>561</v>
      </c>
      <c r="F937" s="9" t="str">
        <f t="shared" si="14"/>
        <v xml:space="preserve">2214  </v>
      </c>
      <c r="G937" s="3" t="s">
        <v>26</v>
      </c>
      <c r="H937" s="69">
        <v>11929.55</v>
      </c>
    </row>
    <row r="938" spans="1:8">
      <c r="A938" s="33"/>
      <c r="B938" s="33"/>
      <c r="C938" s="82"/>
      <c r="D938" s="33"/>
      <c r="E938" s="175" t="s">
        <v>561</v>
      </c>
      <c r="F938" s="9" t="str">
        <f t="shared" si="14"/>
        <v xml:space="preserve">2911  </v>
      </c>
      <c r="G938" s="3" t="s">
        <v>53</v>
      </c>
      <c r="H938" s="69">
        <v>277</v>
      </c>
    </row>
    <row r="939" spans="1:8">
      <c r="A939" s="33"/>
      <c r="B939" s="33"/>
      <c r="C939" s="82"/>
      <c r="D939" s="33"/>
      <c r="E939" s="175" t="s">
        <v>561</v>
      </c>
      <c r="F939" s="9" t="str">
        <f t="shared" si="14"/>
        <v xml:space="preserve">2991  </v>
      </c>
      <c r="G939" s="3" t="s">
        <v>25</v>
      </c>
      <c r="H939" s="69">
        <v>804.4</v>
      </c>
    </row>
    <row r="940" spans="1:8">
      <c r="A940" s="33"/>
      <c r="B940" s="33"/>
      <c r="C940" s="82"/>
      <c r="D940" s="33"/>
      <c r="E940" s="175" t="s">
        <v>561</v>
      </c>
      <c r="F940" s="9" t="str">
        <f t="shared" si="14"/>
        <v xml:space="preserve">3321  </v>
      </c>
      <c r="G940" s="3" t="s">
        <v>98</v>
      </c>
      <c r="H940" s="69">
        <v>174580</v>
      </c>
    </row>
    <row r="941" spans="1:8">
      <c r="A941" s="115"/>
      <c r="B941" s="116" t="str">
        <f>MID($G941,1,12)</f>
        <v xml:space="preserve">31111-1401  </v>
      </c>
      <c r="C941" s="115"/>
      <c r="D941" s="115"/>
      <c r="E941" s="172"/>
      <c r="F941" s="116"/>
      <c r="G941" s="117" t="s">
        <v>128</v>
      </c>
      <c r="H941" s="118">
        <v>3681218.46</v>
      </c>
    </row>
    <row r="942" spans="1:8">
      <c r="A942" s="119"/>
      <c r="B942" s="119"/>
      <c r="C942" s="120" t="str">
        <f>MID($G942,1,7)</f>
        <v xml:space="preserve">E0077  </v>
      </c>
      <c r="D942" s="119"/>
      <c r="E942" s="173"/>
      <c r="F942" s="120"/>
      <c r="G942" s="121" t="s">
        <v>127</v>
      </c>
      <c r="H942" s="122">
        <v>3681218.46</v>
      </c>
    </row>
    <row r="943" spans="1:8">
      <c r="A943" s="119"/>
      <c r="B943" s="119"/>
      <c r="C943" s="119"/>
      <c r="D943" s="123" t="str">
        <f>MID($G943,1,7)</f>
        <v xml:space="preserve">2.5.6  </v>
      </c>
      <c r="E943" s="173"/>
      <c r="F943" s="120"/>
      <c r="G943" s="121" t="s">
        <v>126</v>
      </c>
      <c r="H943" s="122">
        <v>3681218.46</v>
      </c>
    </row>
    <row r="944" spans="1:8">
      <c r="A944" s="33"/>
      <c r="B944" s="33"/>
      <c r="C944" s="82"/>
      <c r="D944" s="33"/>
      <c r="E944" s="174" t="s">
        <v>583</v>
      </c>
      <c r="F944" s="9" t="str">
        <f t="shared" si="14"/>
        <v xml:space="preserve">1131  </v>
      </c>
      <c r="G944" s="3" t="s">
        <v>36</v>
      </c>
      <c r="H944" s="69">
        <v>852135.08</v>
      </c>
    </row>
    <row r="945" spans="1:8">
      <c r="A945" s="33"/>
      <c r="B945" s="33"/>
      <c r="C945" s="82"/>
      <c r="D945" s="33"/>
      <c r="E945" s="174" t="s">
        <v>583</v>
      </c>
      <c r="F945" s="9" t="str">
        <f t="shared" si="14"/>
        <v xml:space="preserve">1321  </v>
      </c>
      <c r="G945" s="3" t="s">
        <v>35</v>
      </c>
      <c r="H945" s="69">
        <v>15520.22</v>
      </c>
    </row>
    <row r="946" spans="1:8">
      <c r="A946" s="33"/>
      <c r="B946" s="33"/>
      <c r="C946" s="82"/>
      <c r="D946" s="33"/>
      <c r="E946" s="174" t="s">
        <v>583</v>
      </c>
      <c r="F946" s="9" t="str">
        <f t="shared" si="14"/>
        <v xml:space="preserve">1323  </v>
      </c>
      <c r="G946" s="3" t="s">
        <v>34</v>
      </c>
      <c r="H946" s="69">
        <v>99386.7</v>
      </c>
    </row>
    <row r="947" spans="1:8">
      <c r="A947" s="33"/>
      <c r="B947" s="33"/>
      <c r="C947" s="82"/>
      <c r="D947" s="33"/>
      <c r="E947" s="174" t="s">
        <v>583</v>
      </c>
      <c r="F947" s="9" t="str">
        <f t="shared" si="14"/>
        <v xml:space="preserve">1593  </v>
      </c>
      <c r="G947" s="3" t="s">
        <v>33</v>
      </c>
      <c r="H947" s="69">
        <v>75660</v>
      </c>
    </row>
    <row r="948" spans="1:8">
      <c r="A948" s="33"/>
      <c r="B948" s="33"/>
      <c r="C948" s="82"/>
      <c r="D948" s="33"/>
      <c r="E948" s="174" t="s">
        <v>583</v>
      </c>
      <c r="F948" s="9" t="str">
        <f t="shared" si="14"/>
        <v xml:space="preserve">1594  </v>
      </c>
      <c r="G948" s="3" t="s">
        <v>32</v>
      </c>
      <c r="H948" s="69">
        <v>29100</v>
      </c>
    </row>
    <row r="949" spans="1:8">
      <c r="A949" s="33"/>
      <c r="B949" s="33"/>
      <c r="C949" s="82"/>
      <c r="D949" s="33"/>
      <c r="E949" s="174" t="s">
        <v>583</v>
      </c>
      <c r="F949" s="9" t="str">
        <f t="shared" si="14"/>
        <v xml:space="preserve">1713  </v>
      </c>
      <c r="G949" s="3" t="s">
        <v>31</v>
      </c>
      <c r="H949" s="69">
        <v>50336.55</v>
      </c>
    </row>
    <row r="950" spans="1:8">
      <c r="A950" s="33"/>
      <c r="B950" s="33"/>
      <c r="C950" s="82"/>
      <c r="D950" s="33"/>
      <c r="E950" s="174" t="s">
        <v>583</v>
      </c>
      <c r="F950" s="9" t="str">
        <f t="shared" si="14"/>
        <v xml:space="preserve">1714  </v>
      </c>
      <c r="G950" s="3" t="s">
        <v>30</v>
      </c>
      <c r="H950" s="69">
        <v>50336.55</v>
      </c>
    </row>
    <row r="951" spans="1:8">
      <c r="A951" s="33"/>
      <c r="B951" s="33"/>
      <c r="C951" s="82"/>
      <c r="D951" s="33"/>
      <c r="E951" s="175" t="s">
        <v>561</v>
      </c>
      <c r="F951" s="9" t="str">
        <f t="shared" si="14"/>
        <v xml:space="preserve">2111  </v>
      </c>
      <c r="G951" s="3" t="s">
        <v>29</v>
      </c>
      <c r="H951" s="69">
        <v>14955.01</v>
      </c>
    </row>
    <row r="952" spans="1:8">
      <c r="A952" s="33"/>
      <c r="B952" s="33"/>
      <c r="C952" s="82"/>
      <c r="D952" s="33"/>
      <c r="E952" s="175" t="s">
        <v>561</v>
      </c>
      <c r="F952" s="9" t="str">
        <f t="shared" si="14"/>
        <v xml:space="preserve">2141  </v>
      </c>
      <c r="G952" s="3" t="s">
        <v>28</v>
      </c>
      <c r="H952" s="69">
        <v>23134.91</v>
      </c>
    </row>
    <row r="953" spans="1:8">
      <c r="A953" s="33"/>
      <c r="B953" s="33"/>
      <c r="C953" s="82"/>
      <c r="D953" s="33"/>
      <c r="E953" s="175" t="s">
        <v>561</v>
      </c>
      <c r="F953" s="9" t="str">
        <f t="shared" si="14"/>
        <v xml:space="preserve">2151  </v>
      </c>
      <c r="G953" s="3" t="s">
        <v>43</v>
      </c>
      <c r="H953" s="69">
        <v>2006</v>
      </c>
    </row>
    <row r="954" spans="1:8">
      <c r="A954" s="33"/>
      <c r="B954" s="33"/>
      <c r="C954" s="82"/>
      <c r="D954" s="33"/>
      <c r="E954" s="175" t="s">
        <v>561</v>
      </c>
      <c r="F954" s="9" t="str">
        <f t="shared" si="14"/>
        <v xml:space="preserve">2161  </v>
      </c>
      <c r="G954" s="3" t="s">
        <v>27</v>
      </c>
      <c r="H954" s="69">
        <v>3934.98</v>
      </c>
    </row>
    <row r="955" spans="1:8">
      <c r="A955" s="33"/>
      <c r="B955" s="33"/>
      <c r="C955" s="82"/>
      <c r="D955" s="33"/>
      <c r="E955" s="175" t="s">
        <v>561</v>
      </c>
      <c r="F955" s="9" t="str">
        <f t="shared" si="14"/>
        <v xml:space="preserve">2214  </v>
      </c>
      <c r="G955" s="3" t="s">
        <v>26</v>
      </c>
      <c r="H955" s="69">
        <v>189552.46</v>
      </c>
    </row>
    <row r="956" spans="1:8">
      <c r="A956" s="33"/>
      <c r="B956" s="33"/>
      <c r="C956" s="82"/>
      <c r="D956" s="33"/>
      <c r="E956" s="175" t="s">
        <v>561</v>
      </c>
      <c r="F956" s="9" t="str">
        <f t="shared" si="14"/>
        <v xml:space="preserve">3821  </v>
      </c>
      <c r="G956" s="3" t="s">
        <v>91</v>
      </c>
      <c r="H956" s="69">
        <v>146560</v>
      </c>
    </row>
    <row r="957" spans="1:8">
      <c r="A957" s="33"/>
      <c r="B957" s="33"/>
      <c r="C957" s="82"/>
      <c r="D957" s="33"/>
      <c r="E957" s="170" t="s">
        <v>537</v>
      </c>
      <c r="F957" s="9" t="str">
        <f t="shared" si="14"/>
        <v xml:space="preserve">4421  </v>
      </c>
      <c r="G957" s="3" t="s">
        <v>124</v>
      </c>
      <c r="H957" s="69">
        <v>2128600</v>
      </c>
    </row>
    <row r="958" spans="1:8">
      <c r="A958" s="115"/>
      <c r="B958" s="116" t="str">
        <f>MID($G958,1,12)</f>
        <v xml:space="preserve">31111-1403  </v>
      </c>
      <c r="C958" s="115"/>
      <c r="D958" s="115"/>
      <c r="E958" s="172"/>
      <c r="F958" s="116"/>
      <c r="G958" s="117" t="s">
        <v>123</v>
      </c>
      <c r="H958" s="118">
        <v>455159.81</v>
      </c>
    </row>
    <row r="959" spans="1:8">
      <c r="A959" s="119"/>
      <c r="B959" s="119"/>
      <c r="C959" s="120" t="str">
        <f>MID($G959,1,7)</f>
        <v xml:space="preserve">E0082  </v>
      </c>
      <c r="D959" s="119"/>
      <c r="E959" s="173"/>
      <c r="F959" s="120"/>
      <c r="G959" s="121" t="s">
        <v>122</v>
      </c>
      <c r="H959" s="122">
        <v>455159.81</v>
      </c>
    </row>
    <row r="960" spans="1:8">
      <c r="A960" s="119"/>
      <c r="B960" s="119"/>
      <c r="C960" s="119"/>
      <c r="D960" s="123" t="str">
        <f>MID($G960,1,7)</f>
        <v xml:space="preserve">2.4.2  </v>
      </c>
      <c r="E960" s="173"/>
      <c r="F960" s="120"/>
      <c r="G960" s="121" t="s">
        <v>119</v>
      </c>
      <c r="H960" s="122">
        <v>455159.81</v>
      </c>
    </row>
    <row r="961" spans="1:8">
      <c r="A961" s="33"/>
      <c r="B961" s="33"/>
      <c r="C961" s="82"/>
      <c r="D961" s="33"/>
      <c r="E961" s="174" t="s">
        <v>583</v>
      </c>
      <c r="F961" s="9" t="str">
        <f t="shared" si="14"/>
        <v xml:space="preserve">1131  </v>
      </c>
      <c r="G961" s="3" t="s">
        <v>36</v>
      </c>
      <c r="H961" s="69">
        <v>230429.4</v>
      </c>
    </row>
    <row r="962" spans="1:8">
      <c r="A962" s="33"/>
      <c r="B962" s="33"/>
      <c r="C962" s="82"/>
      <c r="D962" s="33"/>
      <c r="E962" s="174" t="s">
        <v>583</v>
      </c>
      <c r="F962" s="9" t="str">
        <f t="shared" si="14"/>
        <v xml:space="preserve">1321  </v>
      </c>
      <c r="G962" s="3" t="s">
        <v>35</v>
      </c>
      <c r="H962" s="69">
        <v>6411.54</v>
      </c>
    </row>
    <row r="963" spans="1:8">
      <c r="A963" s="33"/>
      <c r="B963" s="33"/>
      <c r="C963" s="82"/>
      <c r="D963" s="33"/>
      <c r="E963" s="174" t="s">
        <v>583</v>
      </c>
      <c r="F963" s="9" t="str">
        <f t="shared" si="14"/>
        <v xml:space="preserve">1323  </v>
      </c>
      <c r="G963" s="3" t="s">
        <v>34</v>
      </c>
      <c r="H963" s="69">
        <v>53429.51</v>
      </c>
    </row>
    <row r="964" spans="1:8">
      <c r="A964" s="33"/>
      <c r="B964" s="33"/>
      <c r="C964" s="82"/>
      <c r="D964" s="33"/>
      <c r="E964" s="174" t="s">
        <v>583</v>
      </c>
      <c r="F964" s="9" t="str">
        <f t="shared" si="14"/>
        <v xml:space="preserve">1593  </v>
      </c>
      <c r="G964" s="3" t="s">
        <v>33</v>
      </c>
      <c r="H964" s="69">
        <v>56160</v>
      </c>
    </row>
    <row r="965" spans="1:8">
      <c r="A965" s="33"/>
      <c r="B965" s="33"/>
      <c r="C965" s="82"/>
      <c r="D965" s="33"/>
      <c r="E965" s="174" t="s">
        <v>583</v>
      </c>
      <c r="F965" s="9" t="str">
        <f t="shared" si="14"/>
        <v xml:space="preserve">1594  </v>
      </c>
      <c r="G965" s="3" t="s">
        <v>32</v>
      </c>
      <c r="H965" s="69">
        <v>21600</v>
      </c>
    </row>
    <row r="966" spans="1:8">
      <c r="A966" s="33"/>
      <c r="B966" s="33"/>
      <c r="C966" s="82"/>
      <c r="D966" s="33"/>
      <c r="E966" s="174" t="s">
        <v>583</v>
      </c>
      <c r="F966" s="9" t="str">
        <f t="shared" si="14"/>
        <v xml:space="preserve">1713  </v>
      </c>
      <c r="G966" s="3" t="s">
        <v>31</v>
      </c>
      <c r="H966" s="69">
        <v>38253.300000000003</v>
      </c>
    </row>
    <row r="967" spans="1:8">
      <c r="A967" s="33"/>
      <c r="B967" s="33"/>
      <c r="C967" s="82"/>
      <c r="D967" s="33"/>
      <c r="E967" s="174" t="s">
        <v>583</v>
      </c>
      <c r="F967" s="9" t="str">
        <f t="shared" si="14"/>
        <v xml:space="preserve">1714  </v>
      </c>
      <c r="G967" s="3" t="s">
        <v>30</v>
      </c>
      <c r="H967" s="69">
        <v>38253.300000000003</v>
      </c>
    </row>
    <row r="968" spans="1:8">
      <c r="A968" s="33"/>
      <c r="B968" s="33"/>
      <c r="C968" s="82"/>
      <c r="D968" s="33"/>
      <c r="E968" s="175" t="s">
        <v>561</v>
      </c>
      <c r="F968" s="9" t="str">
        <f t="shared" si="14"/>
        <v xml:space="preserve">2111  </v>
      </c>
      <c r="G968" s="3" t="s">
        <v>29</v>
      </c>
      <c r="H968" s="69">
        <v>3586.45</v>
      </c>
    </row>
    <row r="969" spans="1:8">
      <c r="A969" s="33"/>
      <c r="B969" s="33"/>
      <c r="C969" s="82"/>
      <c r="D969" s="33"/>
      <c r="E969" s="175" t="s">
        <v>561</v>
      </c>
      <c r="F969" s="9" t="str">
        <f t="shared" si="14"/>
        <v xml:space="preserve">2141  </v>
      </c>
      <c r="G969" s="3" t="s">
        <v>28</v>
      </c>
      <c r="H969" s="69">
        <v>2846.91</v>
      </c>
    </row>
    <row r="970" spans="1:8">
      <c r="A970" s="33"/>
      <c r="B970" s="33"/>
      <c r="C970" s="82"/>
      <c r="D970" s="33"/>
      <c r="E970" s="175" t="s">
        <v>561</v>
      </c>
      <c r="F970" s="9" t="str">
        <f t="shared" si="14"/>
        <v xml:space="preserve">2161  </v>
      </c>
      <c r="G970" s="3" t="s">
        <v>27</v>
      </c>
      <c r="H970" s="69">
        <v>2962.49</v>
      </c>
    </row>
    <row r="971" spans="1:8">
      <c r="A971" s="33"/>
      <c r="B971" s="33"/>
      <c r="C971" s="82"/>
      <c r="D971" s="33"/>
      <c r="E971" s="175" t="s">
        <v>561</v>
      </c>
      <c r="F971" s="9" t="str">
        <f t="shared" si="14"/>
        <v xml:space="preserve">2214  </v>
      </c>
      <c r="G971" s="3" t="s">
        <v>26</v>
      </c>
      <c r="H971" s="69">
        <v>845.94</v>
      </c>
    </row>
    <row r="972" spans="1:8">
      <c r="A972" s="33"/>
      <c r="B972" s="33"/>
      <c r="C972" s="82"/>
      <c r="D972" s="33"/>
      <c r="E972" s="175" t="s">
        <v>561</v>
      </c>
      <c r="F972" s="9" t="str">
        <f t="shared" si="14"/>
        <v xml:space="preserve">2491  </v>
      </c>
      <c r="G972" s="3" t="s">
        <v>55</v>
      </c>
      <c r="H972" s="69">
        <v>380.97</v>
      </c>
    </row>
    <row r="973" spans="1:8">
      <c r="A973" s="115"/>
      <c r="B973" s="116" t="str">
        <f>MID($G973,1,12)</f>
        <v xml:space="preserve">31111-1406  </v>
      </c>
      <c r="C973" s="115"/>
      <c r="D973" s="115"/>
      <c r="E973" s="172"/>
      <c r="F973" s="116"/>
      <c r="G973" s="117" t="s">
        <v>121</v>
      </c>
      <c r="H973" s="118">
        <v>182517.23</v>
      </c>
    </row>
    <row r="974" spans="1:8">
      <c r="A974" s="119"/>
      <c r="B974" s="119"/>
      <c r="C974" s="120" t="str">
        <f>MID($G974,1,7)</f>
        <v xml:space="preserve">E0085  </v>
      </c>
      <c r="D974" s="119"/>
      <c r="E974" s="173"/>
      <c r="F974" s="120"/>
      <c r="G974" s="121" t="s">
        <v>120</v>
      </c>
      <c r="H974" s="122">
        <v>182517.23</v>
      </c>
    </row>
    <row r="975" spans="1:8">
      <c r="A975" s="119"/>
      <c r="B975" s="119"/>
      <c r="C975" s="119"/>
      <c r="D975" s="123" t="str">
        <f>MID($G975,1,7)</f>
        <v xml:space="preserve">2.4.2  </v>
      </c>
      <c r="E975" s="173"/>
      <c r="F975" s="120"/>
      <c r="G975" s="121" t="s">
        <v>119</v>
      </c>
      <c r="H975" s="122">
        <v>182517.23</v>
      </c>
    </row>
    <row r="976" spans="1:8">
      <c r="A976" s="33"/>
      <c r="B976" s="33"/>
      <c r="C976" s="82"/>
      <c r="D976" s="33"/>
      <c r="E976" s="174" t="s">
        <v>583</v>
      </c>
      <c r="F976" s="9" t="str">
        <f t="shared" ref="F976:F1036" si="15">MID($G976,1,6)</f>
        <v xml:space="preserve">1131  </v>
      </c>
      <c r="G976" s="3" t="s">
        <v>36</v>
      </c>
      <c r="H976" s="69">
        <v>115709</v>
      </c>
    </row>
    <row r="977" spans="1:8">
      <c r="A977" s="33"/>
      <c r="B977" s="33"/>
      <c r="C977" s="82"/>
      <c r="D977" s="33"/>
      <c r="E977" s="174" t="s">
        <v>583</v>
      </c>
      <c r="F977" s="9" t="str">
        <f t="shared" si="15"/>
        <v xml:space="preserve">1321  </v>
      </c>
      <c r="G977" s="3" t="s">
        <v>35</v>
      </c>
      <c r="H977" s="69">
        <v>2587</v>
      </c>
    </row>
    <row r="978" spans="1:8">
      <c r="A978" s="33"/>
      <c r="B978" s="33"/>
      <c r="C978" s="82"/>
      <c r="D978" s="33"/>
      <c r="E978" s="174" t="s">
        <v>583</v>
      </c>
      <c r="F978" s="9" t="str">
        <f t="shared" si="15"/>
        <v xml:space="preserve">1323  </v>
      </c>
      <c r="G978" s="3" t="s">
        <v>34</v>
      </c>
      <c r="H978" s="69">
        <v>18530.46</v>
      </c>
    </row>
    <row r="979" spans="1:8">
      <c r="A979" s="33"/>
      <c r="B979" s="33"/>
      <c r="C979" s="82"/>
      <c r="D979" s="33"/>
      <c r="E979" s="174" t="s">
        <v>583</v>
      </c>
      <c r="F979" s="9" t="str">
        <f t="shared" si="15"/>
        <v xml:space="preserve">1593  </v>
      </c>
      <c r="G979" s="3" t="s">
        <v>33</v>
      </c>
      <c r="H979" s="69">
        <v>18720</v>
      </c>
    </row>
    <row r="980" spans="1:8">
      <c r="A980" s="33"/>
      <c r="B980" s="33"/>
      <c r="C980" s="82"/>
      <c r="D980" s="33"/>
      <c r="E980" s="174" t="s">
        <v>583</v>
      </c>
      <c r="F980" s="9" t="str">
        <f t="shared" si="15"/>
        <v xml:space="preserve">1594  </v>
      </c>
      <c r="G980" s="3" t="s">
        <v>32</v>
      </c>
      <c r="H980" s="69">
        <v>7200</v>
      </c>
    </row>
    <row r="981" spans="1:8">
      <c r="A981" s="33"/>
      <c r="B981" s="33"/>
      <c r="C981" s="82"/>
      <c r="D981" s="33"/>
      <c r="E981" s="174" t="s">
        <v>583</v>
      </c>
      <c r="F981" s="9" t="str">
        <f t="shared" si="15"/>
        <v xml:space="preserve">1713  </v>
      </c>
      <c r="G981" s="3" t="s">
        <v>31</v>
      </c>
      <c r="H981" s="69">
        <v>6720.9</v>
      </c>
    </row>
    <row r="982" spans="1:8">
      <c r="A982" s="33"/>
      <c r="B982" s="33"/>
      <c r="C982" s="82"/>
      <c r="D982" s="33"/>
      <c r="E982" s="174" t="s">
        <v>583</v>
      </c>
      <c r="F982" s="9" t="str">
        <f t="shared" si="15"/>
        <v xml:space="preserve">1714  </v>
      </c>
      <c r="G982" s="3" t="s">
        <v>30</v>
      </c>
      <c r="H982" s="69">
        <v>6720.9</v>
      </c>
    </row>
    <row r="983" spans="1:8">
      <c r="A983" s="33"/>
      <c r="B983" s="33"/>
      <c r="C983" s="82"/>
      <c r="D983" s="33"/>
      <c r="E983" s="175" t="s">
        <v>561</v>
      </c>
      <c r="F983" s="9" t="str">
        <f t="shared" si="15"/>
        <v xml:space="preserve">2161  </v>
      </c>
      <c r="G983" s="3" t="s">
        <v>27</v>
      </c>
      <c r="H983" s="69">
        <v>3448.97</v>
      </c>
    </row>
    <row r="984" spans="1:8">
      <c r="A984" s="33"/>
      <c r="B984" s="33"/>
      <c r="C984" s="82"/>
      <c r="D984" s="33"/>
      <c r="E984" s="175" t="s">
        <v>561</v>
      </c>
      <c r="F984" s="9" t="str">
        <f t="shared" si="15"/>
        <v xml:space="preserve">2461  </v>
      </c>
      <c r="G984" s="3" t="s">
        <v>57</v>
      </c>
      <c r="H984" s="69">
        <v>2880</v>
      </c>
    </row>
    <row r="985" spans="1:8">
      <c r="A985" s="115"/>
      <c r="B985" s="116" t="str">
        <f>MID($G985,1,12)</f>
        <v xml:space="preserve">31111-1501  </v>
      </c>
      <c r="C985" s="115"/>
      <c r="D985" s="115"/>
      <c r="E985" s="172"/>
      <c r="F985" s="116"/>
      <c r="G985" s="117" t="s">
        <v>20</v>
      </c>
      <c r="H985" s="118">
        <v>19366585.100000001</v>
      </c>
    </row>
    <row r="986" spans="1:8">
      <c r="A986" s="119"/>
      <c r="B986" s="119"/>
      <c r="C986" s="120" t="str">
        <f>MID($G986,1,7)</f>
        <v xml:space="preserve">E0086  </v>
      </c>
      <c r="D986" s="119"/>
      <c r="E986" s="173"/>
      <c r="F986" s="120"/>
      <c r="G986" s="124" t="s">
        <v>21</v>
      </c>
      <c r="H986" s="125">
        <v>11917651.960000001</v>
      </c>
    </row>
    <row r="987" spans="1:8">
      <c r="A987" s="119"/>
      <c r="B987" s="119"/>
      <c r="C987" s="119"/>
      <c r="D987" s="123" t="str">
        <f>MID($G987,1,7)</f>
        <v xml:space="preserve">1.3.4  </v>
      </c>
      <c r="E987" s="173"/>
      <c r="F987" s="120"/>
      <c r="G987" s="121" t="s">
        <v>22</v>
      </c>
      <c r="H987" s="122">
        <v>11917651.960000001</v>
      </c>
    </row>
    <row r="988" spans="1:8">
      <c r="A988" s="33"/>
      <c r="B988" s="33"/>
      <c r="C988" s="82"/>
      <c r="D988" s="33"/>
      <c r="E988" s="174" t="s">
        <v>583</v>
      </c>
      <c r="F988" s="9" t="str">
        <f t="shared" si="15"/>
        <v xml:space="preserve">1131  </v>
      </c>
      <c r="G988" s="3" t="s">
        <v>36</v>
      </c>
      <c r="H988" s="69">
        <v>2229940.13</v>
      </c>
    </row>
    <row r="989" spans="1:8">
      <c r="A989" s="33"/>
      <c r="B989" s="33"/>
      <c r="C989" s="82"/>
      <c r="D989" s="33"/>
      <c r="E989" s="174" t="s">
        <v>583</v>
      </c>
      <c r="F989" s="9" t="str">
        <f t="shared" si="15"/>
        <v xml:space="preserve">1212  </v>
      </c>
      <c r="G989" s="3" t="s">
        <v>117</v>
      </c>
      <c r="H989" s="69">
        <v>579500</v>
      </c>
    </row>
    <row r="990" spans="1:8">
      <c r="A990" s="33"/>
      <c r="B990" s="33"/>
      <c r="C990" s="82"/>
      <c r="D990" s="33"/>
      <c r="E990" s="174" t="s">
        <v>583</v>
      </c>
      <c r="F990" s="9" t="str">
        <f t="shared" si="15"/>
        <v xml:space="preserve">1221  </v>
      </c>
      <c r="G990" s="3" t="s">
        <v>116</v>
      </c>
      <c r="H990" s="69">
        <v>169560.5</v>
      </c>
    </row>
    <row r="991" spans="1:8">
      <c r="A991" s="33"/>
      <c r="B991" s="33"/>
      <c r="C991" s="82"/>
      <c r="D991" s="33"/>
      <c r="E991" s="174" t="s">
        <v>583</v>
      </c>
      <c r="F991" s="9" t="str">
        <f t="shared" si="15"/>
        <v xml:space="preserve">1321  </v>
      </c>
      <c r="G991" s="3" t="s">
        <v>35</v>
      </c>
      <c r="H991" s="69">
        <v>53251.39</v>
      </c>
    </row>
    <row r="992" spans="1:8">
      <c r="A992" s="33"/>
      <c r="B992" s="33"/>
      <c r="C992" s="82"/>
      <c r="D992" s="33"/>
      <c r="E992" s="174" t="s">
        <v>583</v>
      </c>
      <c r="F992" s="9" t="str">
        <f t="shared" si="15"/>
        <v xml:space="preserve">1323  </v>
      </c>
      <c r="G992" s="3" t="s">
        <v>34</v>
      </c>
      <c r="H992" s="69">
        <v>393245.59</v>
      </c>
    </row>
    <row r="993" spans="1:8">
      <c r="A993" s="33"/>
      <c r="B993" s="33"/>
      <c r="C993" s="82"/>
      <c r="D993" s="33"/>
      <c r="E993" s="174" t="s">
        <v>583</v>
      </c>
      <c r="F993" s="9" t="str">
        <f t="shared" si="15"/>
        <v xml:space="preserve">1331  </v>
      </c>
      <c r="G993" s="3" t="s">
        <v>115</v>
      </c>
      <c r="H993" s="69">
        <v>200752.49</v>
      </c>
    </row>
    <row r="994" spans="1:8">
      <c r="A994" s="33"/>
      <c r="B994" s="33"/>
      <c r="C994" s="82"/>
      <c r="D994" s="33"/>
      <c r="E994" s="174" t="s">
        <v>583</v>
      </c>
      <c r="F994" s="9" t="str">
        <f t="shared" si="15"/>
        <v xml:space="preserve">1541  </v>
      </c>
      <c r="G994" s="3" t="s">
        <v>114</v>
      </c>
      <c r="H994" s="69">
        <v>784426.74</v>
      </c>
    </row>
    <row r="995" spans="1:8">
      <c r="A995" s="33"/>
      <c r="B995" s="33"/>
      <c r="C995" s="82"/>
      <c r="D995" s="33"/>
      <c r="E995" s="174" t="s">
        <v>583</v>
      </c>
      <c r="F995" s="9" t="str">
        <f t="shared" si="15"/>
        <v xml:space="preserve">1592  </v>
      </c>
      <c r="G995" s="3" t="s">
        <v>113</v>
      </c>
      <c r="H995" s="69">
        <v>56000</v>
      </c>
    </row>
    <row r="996" spans="1:8">
      <c r="A996" s="33"/>
      <c r="B996" s="33"/>
      <c r="C996" s="82"/>
      <c r="D996" s="33"/>
      <c r="E996" s="174" t="s">
        <v>583</v>
      </c>
      <c r="F996" s="9" t="str">
        <f t="shared" si="15"/>
        <v xml:space="preserve">1593  </v>
      </c>
      <c r="G996" s="3" t="s">
        <v>33</v>
      </c>
      <c r="H996" s="69">
        <v>296790</v>
      </c>
    </row>
    <row r="997" spans="1:8">
      <c r="A997" s="33"/>
      <c r="B997" s="33"/>
      <c r="C997" s="82"/>
      <c r="D997" s="33"/>
      <c r="E997" s="174" t="s">
        <v>583</v>
      </c>
      <c r="F997" s="9" t="str">
        <f t="shared" si="15"/>
        <v xml:space="preserve">1594  </v>
      </c>
      <c r="G997" s="3" t="s">
        <v>32</v>
      </c>
      <c r="H997" s="69">
        <v>114150</v>
      </c>
    </row>
    <row r="998" spans="1:8">
      <c r="A998" s="33"/>
      <c r="B998" s="33"/>
      <c r="C998" s="82"/>
      <c r="D998" s="33"/>
      <c r="E998" s="174" t="s">
        <v>583</v>
      </c>
      <c r="F998" s="9" t="str">
        <f t="shared" si="15"/>
        <v xml:space="preserve">1713  </v>
      </c>
      <c r="G998" s="3" t="s">
        <v>31</v>
      </c>
      <c r="H998" s="69">
        <v>159934.79999999999</v>
      </c>
    </row>
    <row r="999" spans="1:8">
      <c r="A999" s="33"/>
      <c r="B999" s="33"/>
      <c r="C999" s="82"/>
      <c r="D999" s="33"/>
      <c r="E999" s="174" t="s">
        <v>583</v>
      </c>
      <c r="F999" s="9" t="str">
        <f t="shared" si="15"/>
        <v xml:space="preserve">1714  </v>
      </c>
      <c r="G999" s="3" t="s">
        <v>30</v>
      </c>
      <c r="H999" s="69">
        <v>159934.79999999999</v>
      </c>
    </row>
    <row r="1000" spans="1:8">
      <c r="A1000" s="33"/>
      <c r="B1000" s="33"/>
      <c r="C1000" s="82"/>
      <c r="D1000" s="33"/>
      <c r="E1000" s="175" t="s">
        <v>561</v>
      </c>
      <c r="F1000" s="9" t="str">
        <f t="shared" si="15"/>
        <v xml:space="preserve">2111  </v>
      </c>
      <c r="G1000" s="3" t="s">
        <v>29</v>
      </c>
      <c r="H1000" s="69">
        <v>42095.58</v>
      </c>
    </row>
    <row r="1001" spans="1:8">
      <c r="A1001" s="33"/>
      <c r="B1001" s="33"/>
      <c r="C1001" s="82"/>
      <c r="D1001" s="33"/>
      <c r="E1001" s="175" t="s">
        <v>561</v>
      </c>
      <c r="F1001" s="9" t="str">
        <f t="shared" si="15"/>
        <v xml:space="preserve">2141  </v>
      </c>
      <c r="G1001" s="3" t="s">
        <v>28</v>
      </c>
      <c r="H1001" s="69">
        <v>56495.25</v>
      </c>
    </row>
    <row r="1002" spans="1:8">
      <c r="A1002" s="33"/>
      <c r="B1002" s="33"/>
      <c r="C1002" s="82"/>
      <c r="D1002" s="33"/>
      <c r="E1002" s="175" t="s">
        <v>561</v>
      </c>
      <c r="F1002" s="9" t="str">
        <f t="shared" si="15"/>
        <v xml:space="preserve">2151  </v>
      </c>
      <c r="G1002" s="3" t="s">
        <v>43</v>
      </c>
      <c r="H1002" s="69">
        <v>6944.2</v>
      </c>
    </row>
    <row r="1003" spans="1:8">
      <c r="A1003" s="33"/>
      <c r="B1003" s="33"/>
      <c r="C1003" s="82"/>
      <c r="D1003" s="33"/>
      <c r="E1003" s="175" t="s">
        <v>561</v>
      </c>
      <c r="F1003" s="9" t="str">
        <f t="shared" si="15"/>
        <v xml:space="preserve">2161  </v>
      </c>
      <c r="G1003" s="3" t="s">
        <v>27</v>
      </c>
      <c r="H1003" s="69">
        <v>12337.75</v>
      </c>
    </row>
    <row r="1004" spans="1:8">
      <c r="A1004" s="33"/>
      <c r="B1004" s="33"/>
      <c r="C1004" s="82"/>
      <c r="D1004" s="33"/>
      <c r="E1004" s="175" t="s">
        <v>561</v>
      </c>
      <c r="F1004" s="9" t="str">
        <f t="shared" si="15"/>
        <v xml:space="preserve">2212  </v>
      </c>
      <c r="G1004" s="3" t="s">
        <v>50</v>
      </c>
      <c r="H1004" s="69">
        <v>42818.05</v>
      </c>
    </row>
    <row r="1005" spans="1:8">
      <c r="A1005" s="33"/>
      <c r="B1005" s="33"/>
      <c r="C1005" s="82"/>
      <c r="D1005" s="33"/>
      <c r="E1005" s="175" t="s">
        <v>561</v>
      </c>
      <c r="F1005" s="9" t="str">
        <f t="shared" si="15"/>
        <v xml:space="preserve">2214  </v>
      </c>
      <c r="G1005" s="3" t="s">
        <v>26</v>
      </c>
      <c r="H1005" s="69">
        <v>6035.08</v>
      </c>
    </row>
    <row r="1006" spans="1:8">
      <c r="A1006" s="33"/>
      <c r="B1006" s="33"/>
      <c r="C1006" s="82"/>
      <c r="D1006" s="33"/>
      <c r="E1006" s="175" t="s">
        <v>561</v>
      </c>
      <c r="F1006" s="9" t="str">
        <f t="shared" si="15"/>
        <v xml:space="preserve">2411  </v>
      </c>
      <c r="G1006" s="3" t="s">
        <v>111</v>
      </c>
      <c r="H1006" s="69">
        <v>179104</v>
      </c>
    </row>
    <row r="1007" spans="1:8">
      <c r="A1007" s="33"/>
      <c r="B1007" s="33"/>
      <c r="C1007" s="82"/>
      <c r="D1007" s="33"/>
      <c r="E1007" s="175" t="s">
        <v>561</v>
      </c>
      <c r="F1007" s="9" t="str">
        <f t="shared" si="15"/>
        <v xml:space="preserve">2421  </v>
      </c>
      <c r="G1007" s="3" t="s">
        <v>110</v>
      </c>
      <c r="H1007" s="69">
        <v>3194.29</v>
      </c>
    </row>
    <row r="1008" spans="1:8">
      <c r="A1008" s="33"/>
      <c r="B1008" s="33"/>
      <c r="C1008" s="82"/>
      <c r="D1008" s="33"/>
      <c r="E1008" s="175" t="s">
        <v>561</v>
      </c>
      <c r="F1008" s="9" t="str">
        <f t="shared" si="15"/>
        <v xml:space="preserve">2461  </v>
      </c>
      <c r="G1008" s="3" t="s">
        <v>57</v>
      </c>
      <c r="H1008" s="69">
        <v>11893.43</v>
      </c>
    </row>
    <row r="1009" spans="1:8">
      <c r="A1009" s="33"/>
      <c r="B1009" s="33"/>
      <c r="C1009" s="82"/>
      <c r="D1009" s="33"/>
      <c r="E1009" s="175" t="s">
        <v>561</v>
      </c>
      <c r="F1009" s="9" t="str">
        <f t="shared" si="15"/>
        <v xml:space="preserve">2471  </v>
      </c>
      <c r="G1009" s="3" t="s">
        <v>56</v>
      </c>
      <c r="H1009" s="69">
        <v>5466.79</v>
      </c>
    </row>
    <row r="1010" spans="1:8">
      <c r="A1010" s="33"/>
      <c r="B1010" s="33"/>
      <c r="C1010" s="82"/>
      <c r="D1010" s="33"/>
      <c r="E1010" s="175" t="s">
        <v>561</v>
      </c>
      <c r="F1010" s="9" t="str">
        <f t="shared" si="15"/>
        <v xml:space="preserve">2491  </v>
      </c>
      <c r="G1010" s="3" t="s">
        <v>55</v>
      </c>
      <c r="H1010" s="69">
        <v>64393.47</v>
      </c>
    </row>
    <row r="1011" spans="1:8">
      <c r="A1011" s="33"/>
      <c r="B1011" s="33"/>
      <c r="C1011" s="82"/>
      <c r="D1011" s="33"/>
      <c r="E1011" s="175" t="s">
        <v>561</v>
      </c>
      <c r="F1011" s="9" t="str">
        <f t="shared" si="15"/>
        <v xml:space="preserve">2541  </v>
      </c>
      <c r="G1011" s="3" t="s">
        <v>107</v>
      </c>
      <c r="H1011" s="69">
        <v>1483.28</v>
      </c>
    </row>
    <row r="1012" spans="1:8">
      <c r="A1012" s="33"/>
      <c r="B1012" s="33"/>
      <c r="C1012" s="82"/>
      <c r="D1012" s="33"/>
      <c r="E1012" s="175" t="s">
        <v>561</v>
      </c>
      <c r="F1012" s="9" t="str">
        <f t="shared" si="15"/>
        <v xml:space="preserve">2561  </v>
      </c>
      <c r="G1012" s="3" t="s">
        <v>106</v>
      </c>
      <c r="H1012" s="69">
        <v>4112.95</v>
      </c>
    </row>
    <row r="1013" spans="1:8">
      <c r="A1013" s="33"/>
      <c r="B1013" s="33"/>
      <c r="C1013" s="82"/>
      <c r="D1013" s="33"/>
      <c r="E1013" s="175" t="s">
        <v>561</v>
      </c>
      <c r="F1013" s="9" t="str">
        <f t="shared" si="15"/>
        <v xml:space="preserve">2612  </v>
      </c>
      <c r="G1013" s="3" t="s">
        <v>23</v>
      </c>
      <c r="H1013" s="69">
        <v>1772810.93</v>
      </c>
    </row>
    <row r="1014" spans="1:8">
      <c r="A1014" s="33"/>
      <c r="B1014" s="33"/>
      <c r="C1014" s="82"/>
      <c r="D1014" s="33"/>
      <c r="E1014" s="175" t="s">
        <v>561</v>
      </c>
      <c r="F1014" s="9" t="str">
        <f t="shared" si="15"/>
        <v xml:space="preserve">2711  </v>
      </c>
      <c r="G1014" s="3" t="s">
        <v>63</v>
      </c>
      <c r="H1014" s="69">
        <v>1144857.8799999999</v>
      </c>
    </row>
    <row r="1015" spans="1:8">
      <c r="A1015" s="33"/>
      <c r="B1015" s="33"/>
      <c r="C1015" s="82"/>
      <c r="D1015" s="33"/>
      <c r="E1015" s="175" t="s">
        <v>561</v>
      </c>
      <c r="F1015" s="9" t="str">
        <f t="shared" si="15"/>
        <v xml:space="preserve">2722  </v>
      </c>
      <c r="G1015" s="3" t="s">
        <v>105</v>
      </c>
      <c r="H1015" s="69">
        <v>72041.679999999993</v>
      </c>
    </row>
    <row r="1016" spans="1:8">
      <c r="A1016" s="33"/>
      <c r="B1016" s="33"/>
      <c r="C1016" s="82"/>
      <c r="D1016" s="33"/>
      <c r="E1016" s="175" t="s">
        <v>561</v>
      </c>
      <c r="F1016" s="9" t="str">
        <f t="shared" si="15"/>
        <v xml:space="preserve">2911  </v>
      </c>
      <c r="G1016" s="3" t="s">
        <v>53</v>
      </c>
      <c r="H1016" s="69">
        <v>16857.36</v>
      </c>
    </row>
    <row r="1017" spans="1:8">
      <c r="A1017" s="33"/>
      <c r="B1017" s="33"/>
      <c r="C1017" s="82"/>
      <c r="D1017" s="33"/>
      <c r="E1017" s="175" t="s">
        <v>561</v>
      </c>
      <c r="F1017" s="9" t="str">
        <f t="shared" si="15"/>
        <v xml:space="preserve">2921  </v>
      </c>
      <c r="G1017" s="3" t="s">
        <v>69</v>
      </c>
      <c r="H1017" s="69">
        <v>7594.14</v>
      </c>
    </row>
    <row r="1018" spans="1:8">
      <c r="A1018" s="33"/>
      <c r="B1018" s="33"/>
      <c r="C1018" s="82"/>
      <c r="D1018" s="33"/>
      <c r="E1018" s="175" t="s">
        <v>561</v>
      </c>
      <c r="F1018" s="9" t="str">
        <f t="shared" si="15"/>
        <v xml:space="preserve">2961  </v>
      </c>
      <c r="G1018" s="3" t="s">
        <v>104</v>
      </c>
      <c r="H1018" s="69">
        <v>198934.1</v>
      </c>
    </row>
    <row r="1019" spans="1:8">
      <c r="A1019" s="33"/>
      <c r="B1019" s="33"/>
      <c r="C1019" s="82"/>
      <c r="D1019" s="33"/>
      <c r="E1019" s="175" t="s">
        <v>561</v>
      </c>
      <c r="F1019" s="9" t="str">
        <f t="shared" si="15"/>
        <v xml:space="preserve">2991  </v>
      </c>
      <c r="G1019" s="3" t="s">
        <v>25</v>
      </c>
      <c r="H1019" s="69">
        <v>2250</v>
      </c>
    </row>
    <row r="1020" spans="1:8">
      <c r="A1020" s="33"/>
      <c r="B1020" s="33"/>
      <c r="C1020" s="82"/>
      <c r="D1020" s="33"/>
      <c r="E1020" s="175" t="s">
        <v>561</v>
      </c>
      <c r="F1020" s="9" t="str">
        <f t="shared" si="15"/>
        <v xml:space="preserve">3111  </v>
      </c>
      <c r="G1020" s="3" t="s">
        <v>103</v>
      </c>
      <c r="H1020" s="69">
        <v>804738</v>
      </c>
    </row>
    <row r="1021" spans="1:8">
      <c r="A1021" s="33"/>
      <c r="B1021" s="33"/>
      <c r="C1021" s="82"/>
      <c r="D1021" s="33"/>
      <c r="E1021" s="175" t="s">
        <v>561</v>
      </c>
      <c r="F1021" s="9" t="str">
        <f t="shared" si="15"/>
        <v xml:space="preserve">3141  </v>
      </c>
      <c r="G1021" s="3" t="s">
        <v>102</v>
      </c>
      <c r="H1021" s="69">
        <v>540976.85</v>
      </c>
    </row>
    <row r="1022" spans="1:8">
      <c r="A1022" s="33"/>
      <c r="B1022" s="33"/>
      <c r="C1022" s="82"/>
      <c r="D1022" s="33"/>
      <c r="E1022" s="175" t="s">
        <v>561</v>
      </c>
      <c r="F1022" s="9" t="str">
        <f t="shared" si="15"/>
        <v xml:space="preserve">3151  </v>
      </c>
      <c r="G1022" s="3" t="s">
        <v>101</v>
      </c>
      <c r="H1022" s="69">
        <v>208112.2</v>
      </c>
    </row>
    <row r="1023" spans="1:8">
      <c r="A1023" s="33"/>
      <c r="B1023" s="33"/>
      <c r="C1023" s="82"/>
      <c r="D1023" s="33"/>
      <c r="E1023" s="175" t="s">
        <v>561</v>
      </c>
      <c r="F1023" s="9" t="str">
        <f t="shared" si="15"/>
        <v xml:space="preserve">3171  </v>
      </c>
      <c r="G1023" s="3" t="s">
        <v>100</v>
      </c>
      <c r="H1023" s="69">
        <v>10808.96</v>
      </c>
    </row>
    <row r="1024" spans="1:8">
      <c r="A1024" s="33"/>
      <c r="B1024" s="33"/>
      <c r="C1024" s="82"/>
      <c r="D1024" s="33"/>
      <c r="E1024" s="175" t="s">
        <v>561</v>
      </c>
      <c r="F1024" s="9" t="str">
        <f t="shared" si="15"/>
        <v xml:space="preserve">3181  </v>
      </c>
      <c r="G1024" s="3" t="s">
        <v>67</v>
      </c>
      <c r="H1024" s="69">
        <v>760</v>
      </c>
    </row>
    <row r="1025" spans="1:8">
      <c r="A1025" s="33"/>
      <c r="B1025" s="33"/>
      <c r="C1025" s="82"/>
      <c r="D1025" s="33"/>
      <c r="E1025" s="175" t="s">
        <v>561</v>
      </c>
      <c r="F1025" s="9" t="str">
        <f t="shared" si="15"/>
        <v xml:space="preserve">3221  </v>
      </c>
      <c r="G1025" s="3" t="s">
        <v>99</v>
      </c>
      <c r="H1025" s="69">
        <v>221212</v>
      </c>
    </row>
    <row r="1026" spans="1:8">
      <c r="A1026" s="33"/>
      <c r="B1026" s="33"/>
      <c r="C1026" s="82"/>
      <c r="D1026" s="33"/>
      <c r="E1026" s="175" t="s">
        <v>561</v>
      </c>
      <c r="F1026" s="9" t="str">
        <f t="shared" si="15"/>
        <v xml:space="preserve">3251  </v>
      </c>
      <c r="G1026" s="3" t="s">
        <v>11</v>
      </c>
      <c r="H1026" s="69">
        <v>13920</v>
      </c>
    </row>
    <row r="1027" spans="1:8">
      <c r="A1027" s="33"/>
      <c r="B1027" s="33"/>
      <c r="C1027" s="82"/>
      <c r="D1027" s="33"/>
      <c r="E1027" s="175" t="s">
        <v>561</v>
      </c>
      <c r="F1027" s="9" t="str">
        <f t="shared" si="15"/>
        <v xml:space="preserve">3331  </v>
      </c>
      <c r="G1027" s="3" t="s">
        <v>62</v>
      </c>
      <c r="H1027" s="69">
        <v>522394.4</v>
      </c>
    </row>
    <row r="1028" spans="1:8">
      <c r="A1028" s="33"/>
      <c r="B1028" s="33"/>
      <c r="C1028" s="82"/>
      <c r="D1028" s="33"/>
      <c r="E1028" s="175" t="s">
        <v>561</v>
      </c>
      <c r="F1028" s="9" t="str">
        <f t="shared" si="15"/>
        <v xml:space="preserve">3361  </v>
      </c>
      <c r="G1028" s="3" t="s">
        <v>41</v>
      </c>
      <c r="H1028" s="69">
        <v>8000</v>
      </c>
    </row>
    <row r="1029" spans="1:8">
      <c r="A1029" s="33"/>
      <c r="B1029" s="33"/>
      <c r="C1029" s="82"/>
      <c r="D1029" s="33"/>
      <c r="E1029" s="175" t="s">
        <v>561</v>
      </c>
      <c r="F1029" s="9" t="str">
        <f t="shared" si="15"/>
        <v xml:space="preserve">3481  </v>
      </c>
      <c r="G1029" s="3" t="s">
        <v>97</v>
      </c>
      <c r="H1029" s="69">
        <v>35823.24</v>
      </c>
    </row>
    <row r="1030" spans="1:8">
      <c r="A1030" s="33"/>
      <c r="B1030" s="33"/>
      <c r="C1030" s="82"/>
      <c r="D1030" s="33"/>
      <c r="E1030" s="175" t="s">
        <v>561</v>
      </c>
      <c r="F1030" s="9" t="str">
        <f t="shared" si="15"/>
        <v xml:space="preserve">3511  </v>
      </c>
      <c r="G1030" s="3" t="s">
        <v>96</v>
      </c>
      <c r="H1030" s="69">
        <v>88400</v>
      </c>
    </row>
    <row r="1031" spans="1:8">
      <c r="A1031" s="33"/>
      <c r="B1031" s="33"/>
      <c r="C1031" s="82"/>
      <c r="D1031" s="33"/>
      <c r="E1031" s="175" t="s">
        <v>561</v>
      </c>
      <c r="F1031" s="9" t="str">
        <f t="shared" si="15"/>
        <v xml:space="preserve">3521  </v>
      </c>
      <c r="G1031" s="3" t="s">
        <v>66</v>
      </c>
      <c r="H1031" s="69">
        <v>16791.599999999999</v>
      </c>
    </row>
    <row r="1032" spans="1:8">
      <c r="A1032" s="33"/>
      <c r="B1032" s="33"/>
      <c r="C1032" s="82"/>
      <c r="D1032" s="33"/>
      <c r="E1032" s="175" t="s">
        <v>561</v>
      </c>
      <c r="F1032" s="9" t="str">
        <f t="shared" si="15"/>
        <v xml:space="preserve">3551  </v>
      </c>
      <c r="G1032" s="3" t="s">
        <v>95</v>
      </c>
      <c r="H1032" s="69">
        <v>216925.14</v>
      </c>
    </row>
    <row r="1033" spans="1:8">
      <c r="A1033" s="33"/>
      <c r="B1033" s="33"/>
      <c r="C1033" s="82"/>
      <c r="D1033" s="33"/>
      <c r="E1033" s="175" t="s">
        <v>561</v>
      </c>
      <c r="F1033" s="9" t="str">
        <f t="shared" si="15"/>
        <v xml:space="preserve">3571  </v>
      </c>
      <c r="G1033" s="3" t="s">
        <v>94</v>
      </c>
      <c r="H1033" s="69">
        <v>58881.34</v>
      </c>
    </row>
    <row r="1034" spans="1:8">
      <c r="A1034" s="33"/>
      <c r="B1034" s="33"/>
      <c r="C1034" s="82"/>
      <c r="D1034" s="33"/>
      <c r="E1034" s="175" t="s">
        <v>561</v>
      </c>
      <c r="F1034" s="9" t="str">
        <f t="shared" si="15"/>
        <v xml:space="preserve">3721  </v>
      </c>
      <c r="G1034" s="3" t="s">
        <v>93</v>
      </c>
      <c r="H1034" s="69">
        <v>476</v>
      </c>
    </row>
    <row r="1035" spans="1:8">
      <c r="A1035" s="33"/>
      <c r="B1035" s="33"/>
      <c r="C1035" s="82"/>
      <c r="D1035" s="33"/>
      <c r="E1035" s="175" t="s">
        <v>561</v>
      </c>
      <c r="F1035" s="9" t="str">
        <f t="shared" si="15"/>
        <v xml:space="preserve">3751  </v>
      </c>
      <c r="G1035" s="3" t="s">
        <v>40</v>
      </c>
      <c r="H1035" s="69">
        <v>330</v>
      </c>
    </row>
    <row r="1036" spans="1:8">
      <c r="A1036" s="33"/>
      <c r="B1036" s="33"/>
      <c r="C1036" s="82"/>
      <c r="D1036" s="33"/>
      <c r="E1036" s="175" t="s">
        <v>561</v>
      </c>
      <c r="F1036" s="9" t="str">
        <f t="shared" si="15"/>
        <v xml:space="preserve">3791  </v>
      </c>
      <c r="G1036" s="3" t="s">
        <v>92</v>
      </c>
      <c r="H1036" s="69">
        <v>457</v>
      </c>
    </row>
    <row r="1037" spans="1:8">
      <c r="A1037" s="33"/>
      <c r="B1037" s="33"/>
      <c r="C1037" s="82"/>
      <c r="D1037" s="33"/>
      <c r="E1037" s="175" t="s">
        <v>561</v>
      </c>
      <c r="F1037" s="9" t="str">
        <f t="shared" ref="F1037:F1100" si="16">MID($G1037,1,6)</f>
        <v xml:space="preserve">3821  </v>
      </c>
      <c r="G1037" s="3" t="s">
        <v>91</v>
      </c>
      <c r="H1037" s="69">
        <v>13452.01</v>
      </c>
    </row>
    <row r="1038" spans="1:8">
      <c r="A1038" s="33"/>
      <c r="B1038" s="33"/>
      <c r="C1038" s="82"/>
      <c r="D1038" s="33"/>
      <c r="E1038" s="170" t="s">
        <v>536</v>
      </c>
      <c r="F1038" s="9" t="str">
        <f t="shared" si="16"/>
        <v xml:space="preserve">5111  </v>
      </c>
      <c r="G1038" s="3" t="s">
        <v>78</v>
      </c>
      <c r="H1038" s="69">
        <v>38931.699999999997</v>
      </c>
    </row>
    <row r="1039" spans="1:8">
      <c r="A1039" s="33"/>
      <c r="B1039" s="33"/>
      <c r="C1039" s="82"/>
      <c r="D1039" s="33"/>
      <c r="E1039" s="170" t="s">
        <v>536</v>
      </c>
      <c r="F1039" s="9" t="str">
        <f t="shared" si="16"/>
        <v xml:space="preserve">5151  </v>
      </c>
      <c r="G1039" s="3" t="s">
        <v>77</v>
      </c>
      <c r="H1039" s="69">
        <v>206890.23999999999</v>
      </c>
    </row>
    <row r="1040" spans="1:8">
      <c r="A1040" s="33"/>
      <c r="B1040" s="33"/>
      <c r="C1040" s="82"/>
      <c r="D1040" s="33"/>
      <c r="E1040" s="170" t="s">
        <v>536</v>
      </c>
      <c r="F1040" s="9" t="str">
        <f t="shared" si="16"/>
        <v xml:space="preserve">5231  </v>
      </c>
      <c r="G1040" s="3" t="s">
        <v>90</v>
      </c>
      <c r="H1040" s="69">
        <v>9600</v>
      </c>
    </row>
    <row r="1041" spans="1:8">
      <c r="A1041" s="33"/>
      <c r="B1041" s="33"/>
      <c r="C1041" s="82"/>
      <c r="D1041" s="33"/>
      <c r="E1041" s="170" t="s">
        <v>536</v>
      </c>
      <c r="F1041" s="9" t="str">
        <f t="shared" si="16"/>
        <v xml:space="preserve">5491  </v>
      </c>
      <c r="G1041" s="3" t="s">
        <v>88</v>
      </c>
      <c r="H1041" s="69">
        <v>32000</v>
      </c>
    </row>
    <row r="1042" spans="1:8">
      <c r="A1042" s="33"/>
      <c r="B1042" s="33"/>
      <c r="C1042" s="82"/>
      <c r="D1042" s="33"/>
      <c r="E1042" s="170" t="s">
        <v>536</v>
      </c>
      <c r="F1042" s="9" t="str">
        <f t="shared" si="16"/>
        <v xml:space="preserve">5651  </v>
      </c>
      <c r="G1042" s="3" t="s">
        <v>87</v>
      </c>
      <c r="H1042" s="69">
        <v>4064.64</v>
      </c>
    </row>
    <row r="1043" spans="1:8">
      <c r="A1043" s="33"/>
      <c r="B1043" s="10"/>
      <c r="C1043" s="82"/>
      <c r="D1043" s="33"/>
      <c r="E1043" s="170" t="s">
        <v>536</v>
      </c>
      <c r="F1043" s="9" t="str">
        <f t="shared" si="16"/>
        <v xml:space="preserve">5671  </v>
      </c>
      <c r="G1043" s="3" t="s">
        <v>86</v>
      </c>
      <c r="H1043" s="69">
        <v>14499.99</v>
      </c>
    </row>
    <row r="1044" spans="1:8">
      <c r="A1044" s="119"/>
      <c r="B1044" s="119"/>
      <c r="C1044" s="120" t="str">
        <f>MID($G1044,1,7)</f>
        <v xml:space="preserve">J0086  </v>
      </c>
      <c r="D1044" s="119"/>
      <c r="E1044" s="173"/>
      <c r="F1044" s="120"/>
      <c r="G1044" s="124" t="s">
        <v>85</v>
      </c>
      <c r="H1044" s="125">
        <v>3267442.9</v>
      </c>
    </row>
    <row r="1045" spans="1:8">
      <c r="A1045" s="119"/>
      <c r="B1045" s="119"/>
      <c r="C1045" s="119"/>
      <c r="D1045" s="123" t="str">
        <f>MID($G1045,1,7)</f>
        <v xml:space="preserve">1.3.4  </v>
      </c>
      <c r="E1045" s="173"/>
      <c r="F1045" s="120"/>
      <c r="G1045" s="121" t="s">
        <v>22</v>
      </c>
      <c r="H1045" s="122">
        <v>3267442.9</v>
      </c>
    </row>
    <row r="1046" spans="1:8">
      <c r="A1046" s="33"/>
      <c r="B1046" s="33"/>
      <c r="C1046" s="82"/>
      <c r="D1046" s="33"/>
      <c r="E1046" s="170" t="s">
        <v>562</v>
      </c>
      <c r="F1046" s="9" t="str">
        <f t="shared" si="16"/>
        <v xml:space="preserve">4521  </v>
      </c>
      <c r="G1046" s="3" t="s">
        <v>84</v>
      </c>
      <c r="H1046" s="69">
        <v>3267442.9</v>
      </c>
    </row>
    <row r="1047" spans="1:8">
      <c r="A1047" s="119"/>
      <c r="B1047" s="119"/>
      <c r="C1047" s="120" t="str">
        <f>MID($G1047,1,7)</f>
        <v xml:space="preserve">L0086  </v>
      </c>
      <c r="D1047" s="119"/>
      <c r="E1047" s="173"/>
      <c r="F1047" s="120"/>
      <c r="G1047" s="124" t="s">
        <v>83</v>
      </c>
      <c r="H1047" s="125">
        <v>3858990.25</v>
      </c>
    </row>
    <row r="1048" spans="1:8">
      <c r="A1048" s="119"/>
      <c r="B1048" s="119"/>
      <c r="C1048" s="119"/>
      <c r="D1048" s="123" t="str">
        <f>MID($G1048,1,7)</f>
        <v xml:space="preserve">1.3.4  </v>
      </c>
      <c r="E1048" s="173"/>
      <c r="F1048" s="120"/>
      <c r="G1048" s="121" t="s">
        <v>22</v>
      </c>
      <c r="H1048" s="122">
        <v>3858990.25</v>
      </c>
    </row>
    <row r="1049" spans="1:8">
      <c r="A1049" s="33"/>
      <c r="B1049" s="33"/>
      <c r="C1049" s="82"/>
      <c r="D1049" s="33"/>
      <c r="E1049" s="174" t="s">
        <v>583</v>
      </c>
      <c r="F1049" s="9" t="str">
        <f t="shared" si="16"/>
        <v xml:space="preserve">1131  </v>
      </c>
      <c r="G1049" s="3" t="s">
        <v>36</v>
      </c>
      <c r="H1049" s="69">
        <v>227026</v>
      </c>
    </row>
    <row r="1050" spans="1:8">
      <c r="A1050" s="33"/>
      <c r="B1050" s="33"/>
      <c r="C1050" s="82"/>
      <c r="D1050" s="33"/>
      <c r="E1050" s="174" t="s">
        <v>583</v>
      </c>
      <c r="F1050" s="9" t="str">
        <f t="shared" si="16"/>
        <v xml:space="preserve">1311  </v>
      </c>
      <c r="G1050" s="3" t="s">
        <v>82</v>
      </c>
      <c r="H1050" s="69">
        <v>1090095.03</v>
      </c>
    </row>
    <row r="1051" spans="1:8">
      <c r="A1051" s="33"/>
      <c r="B1051" s="33"/>
      <c r="C1051" s="82"/>
      <c r="D1051" s="33"/>
      <c r="E1051" s="174" t="s">
        <v>583</v>
      </c>
      <c r="F1051" s="9" t="str">
        <f t="shared" si="16"/>
        <v xml:space="preserve">1321  </v>
      </c>
      <c r="G1051" s="3" t="s">
        <v>35</v>
      </c>
      <c r="H1051" s="69">
        <v>5088.99</v>
      </c>
    </row>
    <row r="1052" spans="1:8">
      <c r="A1052" s="33"/>
      <c r="B1052" s="33"/>
      <c r="C1052" s="82"/>
      <c r="D1052" s="33"/>
      <c r="E1052" s="174" t="s">
        <v>583</v>
      </c>
      <c r="F1052" s="9" t="str">
        <f t="shared" si="16"/>
        <v xml:space="preserve">1323  </v>
      </c>
      <c r="G1052" s="3" t="s">
        <v>34</v>
      </c>
      <c r="H1052" s="69">
        <v>10027.459999999999</v>
      </c>
    </row>
    <row r="1053" spans="1:8">
      <c r="A1053" s="33"/>
      <c r="B1053" s="33"/>
      <c r="C1053" s="82"/>
      <c r="D1053" s="33"/>
      <c r="E1053" s="174" t="s">
        <v>583</v>
      </c>
      <c r="F1053" s="9" t="str">
        <f t="shared" si="16"/>
        <v xml:space="preserve">1522  </v>
      </c>
      <c r="G1053" s="3" t="s">
        <v>81</v>
      </c>
      <c r="H1053" s="69">
        <v>2526752.77</v>
      </c>
    </row>
    <row r="1054" spans="1:8">
      <c r="A1054" s="119"/>
      <c r="B1054" s="119"/>
      <c r="C1054" s="120" t="str">
        <f>MID($G1054,1,7)</f>
        <v xml:space="preserve">S0147  </v>
      </c>
      <c r="D1054" s="119"/>
      <c r="E1054" s="173"/>
      <c r="F1054" s="120"/>
      <c r="G1054" s="124" t="s">
        <v>80</v>
      </c>
      <c r="H1054" s="125">
        <v>199999.99</v>
      </c>
    </row>
    <row r="1055" spans="1:8">
      <c r="A1055" s="119"/>
      <c r="B1055" s="119"/>
      <c r="C1055" s="119"/>
      <c r="D1055" s="123" t="str">
        <f>MID($G1055,1,7)</f>
        <v xml:space="preserve">1.5.2  </v>
      </c>
      <c r="E1055" s="173"/>
      <c r="F1055" s="120"/>
      <c r="G1055" s="121" t="s">
        <v>79</v>
      </c>
      <c r="H1055" s="122">
        <v>199999.99</v>
      </c>
    </row>
    <row r="1056" spans="1:8">
      <c r="A1056" s="33"/>
      <c r="B1056" s="33"/>
      <c r="C1056" s="82"/>
      <c r="D1056" s="33"/>
      <c r="E1056" s="175" t="s">
        <v>561</v>
      </c>
      <c r="F1056" s="9" t="str">
        <f t="shared" si="16"/>
        <v xml:space="preserve">2111  </v>
      </c>
      <c r="G1056" s="3" t="s">
        <v>29</v>
      </c>
      <c r="H1056" s="69">
        <v>3863.99</v>
      </c>
    </row>
    <row r="1057" spans="1:8">
      <c r="A1057" s="33"/>
      <c r="B1057" s="33"/>
      <c r="C1057" s="82"/>
      <c r="D1057" s="33"/>
      <c r="E1057" s="175" t="s">
        <v>561</v>
      </c>
      <c r="F1057" s="9" t="str">
        <f t="shared" si="16"/>
        <v xml:space="preserve">2471  </v>
      </c>
      <c r="G1057" s="3" t="s">
        <v>56</v>
      </c>
      <c r="H1057" s="69">
        <v>1600</v>
      </c>
    </row>
    <row r="1058" spans="1:8">
      <c r="A1058" s="33"/>
      <c r="B1058" s="33"/>
      <c r="C1058" s="82"/>
      <c r="D1058" s="33"/>
      <c r="E1058" s="170" t="s">
        <v>541</v>
      </c>
      <c r="F1058" s="9" t="str">
        <f t="shared" si="16"/>
        <v xml:space="preserve">5111  </v>
      </c>
      <c r="G1058" s="3" t="s">
        <v>78</v>
      </c>
      <c r="H1058" s="69">
        <v>19191.400000000001</v>
      </c>
    </row>
    <row r="1059" spans="1:8">
      <c r="A1059" s="33"/>
      <c r="B1059" s="33"/>
      <c r="C1059" s="82"/>
      <c r="D1059" s="33"/>
      <c r="E1059" s="170" t="s">
        <v>541</v>
      </c>
      <c r="F1059" s="9" t="str">
        <f t="shared" si="16"/>
        <v xml:space="preserve">5151  </v>
      </c>
      <c r="G1059" s="3" t="s">
        <v>77</v>
      </c>
      <c r="H1059" s="69">
        <v>148644.6</v>
      </c>
    </row>
    <row r="1060" spans="1:8">
      <c r="A1060" s="33"/>
      <c r="B1060" s="33"/>
      <c r="C1060" s="82"/>
      <c r="D1060" s="33"/>
      <c r="E1060" s="170" t="s">
        <v>541</v>
      </c>
      <c r="F1060" s="9" t="str">
        <f t="shared" si="16"/>
        <v xml:space="preserve">5211  </v>
      </c>
      <c r="G1060" s="3" t="s">
        <v>76</v>
      </c>
      <c r="H1060" s="69">
        <v>21400</v>
      </c>
    </row>
    <row r="1061" spans="1:8">
      <c r="A1061" s="33"/>
      <c r="B1061" s="33"/>
      <c r="C1061" s="82"/>
      <c r="D1061" s="33"/>
      <c r="E1061" s="170" t="s">
        <v>541</v>
      </c>
      <c r="F1061" s="9" t="str">
        <f t="shared" si="16"/>
        <v xml:space="preserve">5641  </v>
      </c>
      <c r="G1061" s="3" t="s">
        <v>75</v>
      </c>
      <c r="H1061" s="69">
        <v>5300</v>
      </c>
    </row>
    <row r="1062" spans="1:8">
      <c r="A1062" s="119"/>
      <c r="B1062" s="119"/>
      <c r="C1062" s="120" t="str">
        <f>MID($G1062,1,7)</f>
        <v xml:space="preserve">U0086  </v>
      </c>
      <c r="D1062" s="119"/>
      <c r="E1062" s="173"/>
      <c r="F1062" s="120"/>
      <c r="G1062" s="124" t="s">
        <v>74</v>
      </c>
      <c r="H1062" s="125">
        <v>122500</v>
      </c>
    </row>
    <row r="1063" spans="1:8">
      <c r="A1063" s="119"/>
      <c r="B1063" s="119"/>
      <c r="C1063" s="119"/>
      <c r="D1063" s="123" t="str">
        <f>MID($G1063,1,7)</f>
        <v xml:space="preserve">1.3.4  </v>
      </c>
      <c r="E1063" s="173"/>
      <c r="F1063" s="120"/>
      <c r="G1063" s="121" t="s">
        <v>22</v>
      </c>
      <c r="H1063" s="122">
        <v>122500</v>
      </c>
    </row>
    <row r="1064" spans="1:8">
      <c r="A1064" s="33"/>
      <c r="B1064" s="33"/>
      <c r="C1064" s="82"/>
      <c r="D1064" s="33"/>
      <c r="E1064" s="170" t="s">
        <v>540</v>
      </c>
      <c r="F1064" s="9" t="str">
        <f t="shared" si="16"/>
        <v xml:space="preserve">4458  </v>
      </c>
      <c r="G1064" s="3" t="s">
        <v>73</v>
      </c>
      <c r="H1064" s="69">
        <v>122500</v>
      </c>
    </row>
    <row r="1065" spans="1:8">
      <c r="A1065" s="115"/>
      <c r="B1065" s="116" t="str">
        <f>MID($G1065,1,12)</f>
        <v xml:space="preserve">31111-1503  </v>
      </c>
      <c r="C1065" s="115"/>
      <c r="D1065" s="115"/>
      <c r="E1065" s="172"/>
      <c r="F1065" s="116"/>
      <c r="G1065" s="117" t="s">
        <v>72</v>
      </c>
      <c r="H1065" s="118">
        <v>1009828.72</v>
      </c>
    </row>
    <row r="1066" spans="1:8">
      <c r="A1066" s="119"/>
      <c r="B1066" s="119"/>
      <c r="C1066" s="120" t="str">
        <f>MID($G1066,1,7)</f>
        <v xml:space="preserve">E0088  </v>
      </c>
      <c r="D1066" s="119"/>
      <c r="E1066" s="173"/>
      <c r="F1066" s="120"/>
      <c r="G1066" s="121" t="s">
        <v>71</v>
      </c>
      <c r="H1066" s="122">
        <v>1009828.72</v>
      </c>
    </row>
    <row r="1067" spans="1:8">
      <c r="A1067" s="119"/>
      <c r="B1067" s="119"/>
      <c r="C1067" s="119"/>
      <c r="D1067" s="123" t="str">
        <f>MID($G1067,1,7)</f>
        <v xml:space="preserve">1.8.5  </v>
      </c>
      <c r="E1067" s="173"/>
      <c r="F1067" s="120"/>
      <c r="G1067" s="121" t="s">
        <v>70</v>
      </c>
      <c r="H1067" s="122">
        <v>1009828.72</v>
      </c>
    </row>
    <row r="1068" spans="1:8">
      <c r="A1068" s="33"/>
      <c r="B1068" s="33"/>
      <c r="C1068" s="82"/>
      <c r="D1068" s="33"/>
      <c r="E1068" s="174" t="s">
        <v>583</v>
      </c>
      <c r="F1068" s="9" t="str">
        <f t="shared" si="16"/>
        <v xml:space="preserve">1131  </v>
      </c>
      <c r="G1068" s="3" t="s">
        <v>36</v>
      </c>
      <c r="H1068" s="69">
        <v>613241.66</v>
      </c>
    </row>
    <row r="1069" spans="1:8">
      <c r="A1069" s="33"/>
      <c r="B1069" s="33"/>
      <c r="C1069" s="82"/>
      <c r="D1069" s="33"/>
      <c r="E1069" s="174" t="s">
        <v>583</v>
      </c>
      <c r="F1069" s="9" t="str">
        <f t="shared" si="16"/>
        <v xml:space="preserve">1321  </v>
      </c>
      <c r="G1069" s="3" t="s">
        <v>35</v>
      </c>
      <c r="H1069" s="69">
        <v>11456.98</v>
      </c>
    </row>
    <row r="1070" spans="1:8">
      <c r="A1070" s="33"/>
      <c r="B1070" s="33"/>
      <c r="C1070" s="82"/>
      <c r="D1070" s="33"/>
      <c r="E1070" s="174" t="s">
        <v>583</v>
      </c>
      <c r="F1070" s="9" t="str">
        <f t="shared" si="16"/>
        <v xml:space="preserve">1323  </v>
      </c>
      <c r="G1070" s="3" t="s">
        <v>34</v>
      </c>
      <c r="H1070" s="69">
        <v>68848.039999999994</v>
      </c>
    </row>
    <row r="1071" spans="1:8">
      <c r="A1071" s="33"/>
      <c r="B1071" s="33"/>
      <c r="C1071" s="82"/>
      <c r="D1071" s="33"/>
      <c r="E1071" s="174" t="s">
        <v>583</v>
      </c>
      <c r="F1071" s="9" t="str">
        <f t="shared" si="16"/>
        <v xml:space="preserve">1593  </v>
      </c>
      <c r="G1071" s="3" t="s">
        <v>33</v>
      </c>
      <c r="H1071" s="69">
        <v>54600</v>
      </c>
    </row>
    <row r="1072" spans="1:8">
      <c r="A1072" s="33"/>
      <c r="B1072" s="33"/>
      <c r="C1072" s="82"/>
      <c r="D1072" s="33"/>
      <c r="E1072" s="174" t="s">
        <v>583</v>
      </c>
      <c r="F1072" s="9" t="str">
        <f t="shared" si="16"/>
        <v xml:space="preserve">1594  </v>
      </c>
      <c r="G1072" s="3" t="s">
        <v>32</v>
      </c>
      <c r="H1072" s="69">
        <v>21000</v>
      </c>
    </row>
    <row r="1073" spans="1:8">
      <c r="A1073" s="33"/>
      <c r="B1073" s="33"/>
      <c r="C1073" s="82"/>
      <c r="D1073" s="33"/>
      <c r="E1073" s="174" t="s">
        <v>583</v>
      </c>
      <c r="F1073" s="9" t="str">
        <f t="shared" si="16"/>
        <v xml:space="preserve">1713  </v>
      </c>
      <c r="G1073" s="3" t="s">
        <v>31</v>
      </c>
      <c r="H1073" s="69">
        <v>53509.4</v>
      </c>
    </row>
    <row r="1074" spans="1:8">
      <c r="A1074" s="33"/>
      <c r="B1074" s="33"/>
      <c r="C1074" s="82"/>
      <c r="D1074" s="33"/>
      <c r="E1074" s="174" t="s">
        <v>583</v>
      </c>
      <c r="F1074" s="9" t="str">
        <f t="shared" si="16"/>
        <v xml:space="preserve">1714  </v>
      </c>
      <c r="G1074" s="3" t="s">
        <v>30</v>
      </c>
      <c r="H1074" s="69">
        <v>53509.4</v>
      </c>
    </row>
    <row r="1075" spans="1:8">
      <c r="A1075" s="33"/>
      <c r="B1075" s="33"/>
      <c r="C1075" s="82"/>
      <c r="D1075" s="33"/>
      <c r="E1075" s="175" t="s">
        <v>561</v>
      </c>
      <c r="F1075" s="9" t="str">
        <f t="shared" si="16"/>
        <v xml:space="preserve">2111  </v>
      </c>
      <c r="G1075" s="3" t="s">
        <v>29</v>
      </c>
      <c r="H1075" s="69">
        <v>13307.1</v>
      </c>
    </row>
    <row r="1076" spans="1:8">
      <c r="A1076" s="33"/>
      <c r="B1076" s="33"/>
      <c r="C1076" s="82"/>
      <c r="D1076" s="33"/>
      <c r="E1076" s="175" t="s">
        <v>561</v>
      </c>
      <c r="F1076" s="9" t="str">
        <f t="shared" si="16"/>
        <v xml:space="preserve">2141  </v>
      </c>
      <c r="G1076" s="3" t="s">
        <v>28</v>
      </c>
      <c r="H1076" s="69">
        <v>38655.019999999997</v>
      </c>
    </row>
    <row r="1077" spans="1:8">
      <c r="A1077" s="33"/>
      <c r="B1077" s="33"/>
      <c r="C1077" s="82"/>
      <c r="D1077" s="33"/>
      <c r="E1077" s="175" t="s">
        <v>561</v>
      </c>
      <c r="F1077" s="9" t="str">
        <f t="shared" si="16"/>
        <v xml:space="preserve">2161  </v>
      </c>
      <c r="G1077" s="3" t="s">
        <v>27</v>
      </c>
      <c r="H1077" s="69">
        <v>1611.05</v>
      </c>
    </row>
    <row r="1078" spans="1:8">
      <c r="A1078" s="33"/>
      <c r="B1078" s="33"/>
      <c r="C1078" s="82"/>
      <c r="D1078" s="33"/>
      <c r="E1078" s="175" t="s">
        <v>561</v>
      </c>
      <c r="F1078" s="9" t="str">
        <f t="shared" si="16"/>
        <v xml:space="preserve">2212  </v>
      </c>
      <c r="G1078" s="3" t="s">
        <v>50</v>
      </c>
      <c r="H1078" s="69">
        <v>4919.26</v>
      </c>
    </row>
    <row r="1079" spans="1:8">
      <c r="A1079" s="33"/>
      <c r="B1079" s="33"/>
      <c r="C1079" s="82"/>
      <c r="D1079" s="33"/>
      <c r="E1079" s="175" t="s">
        <v>561</v>
      </c>
      <c r="F1079" s="9" t="str">
        <f t="shared" si="16"/>
        <v xml:space="preserve">2214  </v>
      </c>
      <c r="G1079" s="3" t="s">
        <v>26</v>
      </c>
      <c r="H1079" s="69">
        <v>3734.83</v>
      </c>
    </row>
    <row r="1080" spans="1:8">
      <c r="A1080" s="33"/>
      <c r="B1080" s="33"/>
      <c r="C1080" s="82"/>
      <c r="D1080" s="33"/>
      <c r="E1080" s="175" t="s">
        <v>561</v>
      </c>
      <c r="F1080" s="9" t="str">
        <f t="shared" si="16"/>
        <v xml:space="preserve">3361  </v>
      </c>
      <c r="G1080" s="3" t="s">
        <v>41</v>
      </c>
      <c r="H1080" s="69">
        <v>68409.98</v>
      </c>
    </row>
    <row r="1081" spans="1:8">
      <c r="A1081" s="33"/>
      <c r="B1081" s="33"/>
      <c r="C1081" s="82"/>
      <c r="D1081" s="33"/>
      <c r="E1081" s="175" t="s">
        <v>561</v>
      </c>
      <c r="F1081" s="9" t="str">
        <f t="shared" si="16"/>
        <v xml:space="preserve">3751  </v>
      </c>
      <c r="G1081" s="3" t="s">
        <v>40</v>
      </c>
      <c r="H1081" s="69">
        <v>3026</v>
      </c>
    </row>
    <row r="1082" spans="1:8">
      <c r="A1082" s="115"/>
      <c r="B1082" s="116" t="str">
        <f>MID($G1082,1,12)</f>
        <v xml:space="preserve">31111-1701  </v>
      </c>
      <c r="C1082" s="115"/>
      <c r="D1082" s="115"/>
      <c r="E1082" s="172"/>
      <c r="F1082" s="116"/>
      <c r="G1082" s="117" t="s">
        <v>65</v>
      </c>
      <c r="H1082" s="118">
        <v>1158056.1299999999</v>
      </c>
    </row>
    <row r="1083" spans="1:8">
      <c r="A1083" s="119"/>
      <c r="B1083" s="119"/>
      <c r="C1083" s="120" t="str">
        <f>MID($G1083,1,7)</f>
        <v xml:space="preserve">E0079  </v>
      </c>
      <c r="D1083" s="119"/>
      <c r="E1083" s="173"/>
      <c r="F1083" s="120"/>
      <c r="G1083" s="121" t="s">
        <v>64</v>
      </c>
      <c r="H1083" s="122">
        <v>1158056.1299999999</v>
      </c>
    </row>
    <row r="1084" spans="1:8">
      <c r="A1084" s="119"/>
      <c r="B1084" s="119"/>
      <c r="C1084" s="119"/>
      <c r="D1084" s="123" t="str">
        <f>MID($G1084,1,7)</f>
        <v xml:space="preserve">2.4.1  </v>
      </c>
      <c r="E1084" s="173"/>
      <c r="F1084" s="120"/>
      <c r="G1084" s="121" t="s">
        <v>47</v>
      </c>
      <c r="H1084" s="122">
        <v>1158056.1299999999</v>
      </c>
    </row>
    <row r="1085" spans="1:8">
      <c r="A1085" s="33"/>
      <c r="B1085" s="33"/>
      <c r="C1085" s="82"/>
      <c r="D1085" s="33"/>
      <c r="E1085" s="174" t="s">
        <v>583</v>
      </c>
      <c r="F1085" s="9" t="str">
        <f t="shared" si="16"/>
        <v xml:space="preserve">1131  </v>
      </c>
      <c r="G1085" s="3" t="s">
        <v>36</v>
      </c>
      <c r="H1085" s="69">
        <v>619410.53</v>
      </c>
    </row>
    <row r="1086" spans="1:8">
      <c r="A1086" s="33"/>
      <c r="B1086" s="33"/>
      <c r="C1086" s="82"/>
      <c r="D1086" s="33"/>
      <c r="E1086" s="174" t="s">
        <v>583</v>
      </c>
      <c r="F1086" s="9" t="str">
        <f t="shared" si="16"/>
        <v xml:space="preserve">1321  </v>
      </c>
      <c r="G1086" s="3" t="s">
        <v>35</v>
      </c>
      <c r="H1086" s="69">
        <v>12818.41</v>
      </c>
    </row>
    <row r="1087" spans="1:8">
      <c r="A1087" s="33"/>
      <c r="B1087" s="33"/>
      <c r="C1087" s="82"/>
      <c r="D1087" s="33"/>
      <c r="E1087" s="174" t="s">
        <v>583</v>
      </c>
      <c r="F1087" s="9" t="str">
        <f t="shared" si="16"/>
        <v xml:space="preserve">1323  </v>
      </c>
      <c r="G1087" s="3" t="s">
        <v>34</v>
      </c>
      <c r="H1087" s="69">
        <v>106063.46</v>
      </c>
    </row>
    <row r="1088" spans="1:8">
      <c r="A1088" s="33"/>
      <c r="B1088" s="33"/>
      <c r="C1088" s="82"/>
      <c r="D1088" s="33"/>
      <c r="E1088" s="174" t="s">
        <v>583</v>
      </c>
      <c r="F1088" s="9" t="str">
        <f t="shared" si="16"/>
        <v xml:space="preserve">1593  </v>
      </c>
      <c r="G1088" s="3" t="s">
        <v>33</v>
      </c>
      <c r="H1088" s="69">
        <v>83070</v>
      </c>
    </row>
    <row r="1089" spans="1:8">
      <c r="A1089" s="33"/>
      <c r="B1089" s="33"/>
      <c r="C1089" s="82"/>
      <c r="D1089" s="33"/>
      <c r="E1089" s="174" t="s">
        <v>583</v>
      </c>
      <c r="F1089" s="9" t="str">
        <f t="shared" si="16"/>
        <v xml:space="preserve">1594  </v>
      </c>
      <c r="G1089" s="3" t="s">
        <v>32</v>
      </c>
      <c r="H1089" s="69">
        <v>31950</v>
      </c>
    </row>
    <row r="1090" spans="1:8">
      <c r="A1090" s="33"/>
      <c r="B1090" s="33"/>
      <c r="C1090" s="82"/>
      <c r="D1090" s="33"/>
      <c r="E1090" s="174" t="s">
        <v>583</v>
      </c>
      <c r="F1090" s="9" t="str">
        <f t="shared" si="16"/>
        <v xml:space="preserve">1713  </v>
      </c>
      <c r="G1090" s="3" t="s">
        <v>31</v>
      </c>
      <c r="H1090" s="69">
        <v>56856.4</v>
      </c>
    </row>
    <row r="1091" spans="1:8">
      <c r="A1091" s="33"/>
      <c r="B1091" s="33"/>
      <c r="C1091" s="82"/>
      <c r="D1091" s="33"/>
      <c r="E1091" s="174" t="s">
        <v>583</v>
      </c>
      <c r="F1091" s="9" t="str">
        <f t="shared" si="16"/>
        <v xml:space="preserve">1714  </v>
      </c>
      <c r="G1091" s="3" t="s">
        <v>30</v>
      </c>
      <c r="H1091" s="69">
        <v>56856.4</v>
      </c>
    </row>
    <row r="1092" spans="1:8">
      <c r="A1092" s="33"/>
      <c r="B1092" s="33"/>
      <c r="C1092" s="82"/>
      <c r="D1092" s="33"/>
      <c r="E1092" s="175" t="s">
        <v>561</v>
      </c>
      <c r="F1092" s="9" t="str">
        <f t="shared" si="16"/>
        <v xml:space="preserve">2111  </v>
      </c>
      <c r="G1092" s="3" t="s">
        <v>29</v>
      </c>
      <c r="H1092" s="69">
        <v>5304.5</v>
      </c>
    </row>
    <row r="1093" spans="1:8">
      <c r="A1093" s="33"/>
      <c r="B1093" s="33"/>
      <c r="C1093" s="82"/>
      <c r="D1093" s="33"/>
      <c r="E1093" s="175" t="s">
        <v>561</v>
      </c>
      <c r="F1093" s="9" t="str">
        <f t="shared" si="16"/>
        <v xml:space="preserve">2141  </v>
      </c>
      <c r="G1093" s="3" t="s">
        <v>28</v>
      </c>
      <c r="H1093" s="69">
        <v>14203.63</v>
      </c>
    </row>
    <row r="1094" spans="1:8">
      <c r="A1094" s="33"/>
      <c r="B1094" s="33"/>
      <c r="C1094" s="82"/>
      <c r="D1094" s="33"/>
      <c r="E1094" s="175" t="s">
        <v>561</v>
      </c>
      <c r="F1094" s="9" t="str">
        <f t="shared" si="16"/>
        <v xml:space="preserve">2151  </v>
      </c>
      <c r="G1094" s="3" t="s">
        <v>43</v>
      </c>
      <c r="H1094" s="69">
        <v>2178.1999999999998</v>
      </c>
    </row>
    <row r="1095" spans="1:8">
      <c r="A1095" s="33"/>
      <c r="B1095" s="33"/>
      <c r="C1095" s="82"/>
      <c r="D1095" s="33"/>
      <c r="E1095" s="175" t="s">
        <v>561</v>
      </c>
      <c r="F1095" s="9" t="str">
        <f t="shared" si="16"/>
        <v xml:space="preserve">2161  </v>
      </c>
      <c r="G1095" s="3" t="s">
        <v>27</v>
      </c>
      <c r="H1095" s="69">
        <v>3744</v>
      </c>
    </row>
    <row r="1096" spans="1:8">
      <c r="A1096" s="33"/>
      <c r="B1096" s="33"/>
      <c r="C1096" s="82"/>
      <c r="D1096" s="33"/>
      <c r="E1096" s="175" t="s">
        <v>561</v>
      </c>
      <c r="F1096" s="9" t="str">
        <f t="shared" si="16"/>
        <v xml:space="preserve">2214  </v>
      </c>
      <c r="G1096" s="3" t="s">
        <v>26</v>
      </c>
      <c r="H1096" s="69">
        <v>7965.26</v>
      </c>
    </row>
    <row r="1097" spans="1:8">
      <c r="A1097" s="33"/>
      <c r="B1097" s="33"/>
      <c r="C1097" s="82"/>
      <c r="D1097" s="33"/>
      <c r="E1097" s="175" t="s">
        <v>561</v>
      </c>
      <c r="F1097" s="9" t="str">
        <f t="shared" si="16"/>
        <v xml:space="preserve">2711  </v>
      </c>
      <c r="G1097" s="3" t="s">
        <v>63</v>
      </c>
      <c r="H1097" s="69">
        <v>9999.9500000000007</v>
      </c>
    </row>
    <row r="1098" spans="1:8">
      <c r="A1098" s="33"/>
      <c r="B1098" s="33"/>
      <c r="C1098" s="82"/>
      <c r="D1098" s="33"/>
      <c r="E1098" s="175" t="s">
        <v>561</v>
      </c>
      <c r="F1098" s="9" t="str">
        <f t="shared" si="16"/>
        <v xml:space="preserve">2731  </v>
      </c>
      <c r="G1098" s="3" t="s">
        <v>54</v>
      </c>
      <c r="H1098" s="69">
        <v>32011.05</v>
      </c>
    </row>
    <row r="1099" spans="1:8">
      <c r="A1099" s="33"/>
      <c r="B1099" s="33"/>
      <c r="C1099" s="82"/>
      <c r="D1099" s="33"/>
      <c r="E1099" s="175" t="s">
        <v>561</v>
      </c>
      <c r="F1099" s="9" t="str">
        <f t="shared" si="16"/>
        <v xml:space="preserve">3331  </v>
      </c>
      <c r="G1099" s="3" t="s">
        <v>62</v>
      </c>
      <c r="H1099" s="69">
        <v>1000</v>
      </c>
    </row>
    <row r="1100" spans="1:8">
      <c r="A1100" s="33"/>
      <c r="B1100" s="33"/>
      <c r="C1100" s="82"/>
      <c r="D1100" s="33"/>
      <c r="E1100" s="175" t="s">
        <v>561</v>
      </c>
      <c r="F1100" s="9" t="str">
        <f t="shared" si="16"/>
        <v xml:space="preserve">3341  </v>
      </c>
      <c r="G1100" s="3" t="s">
        <v>42</v>
      </c>
      <c r="H1100" s="69">
        <v>3280</v>
      </c>
    </row>
    <row r="1101" spans="1:8">
      <c r="A1101" s="33"/>
      <c r="B1101" s="33"/>
      <c r="C1101" s="82"/>
      <c r="D1101" s="33"/>
      <c r="E1101" s="170" t="s">
        <v>540</v>
      </c>
      <c r="F1101" s="9" t="str">
        <f t="shared" ref="F1101:F1164" si="17">MID($G1101,1,6)</f>
        <v xml:space="preserve">4415  </v>
      </c>
      <c r="G1101" s="3" t="s">
        <v>3</v>
      </c>
      <c r="H1101" s="69">
        <v>14508</v>
      </c>
    </row>
    <row r="1102" spans="1:8">
      <c r="A1102" s="33"/>
      <c r="B1102" s="33"/>
      <c r="C1102" s="82"/>
      <c r="D1102" s="33"/>
      <c r="E1102" s="170" t="s">
        <v>540</v>
      </c>
      <c r="F1102" s="9" t="str">
        <f t="shared" si="17"/>
        <v xml:space="preserve">4454  </v>
      </c>
      <c r="G1102" s="3" t="s">
        <v>61</v>
      </c>
      <c r="H1102" s="69">
        <v>96836.34</v>
      </c>
    </row>
    <row r="1103" spans="1:8">
      <c r="A1103" s="115"/>
      <c r="B1103" s="116" t="str">
        <f>MID($G1103,1,12)</f>
        <v xml:space="preserve">31111-1703  </v>
      </c>
      <c r="C1103" s="115"/>
      <c r="D1103" s="115"/>
      <c r="E1103" s="172"/>
      <c r="F1103" s="116"/>
      <c r="G1103" s="117" t="s">
        <v>60</v>
      </c>
      <c r="H1103" s="118">
        <v>2264609.2400000002</v>
      </c>
    </row>
    <row r="1104" spans="1:8">
      <c r="A1104" s="119"/>
      <c r="B1104" s="119"/>
      <c r="C1104" s="120" t="str">
        <f>MID($G1104,1,7)</f>
        <v xml:space="preserve">E0083  </v>
      </c>
      <c r="D1104" s="119"/>
      <c r="E1104" s="173"/>
      <c r="F1104" s="120"/>
      <c r="G1104" s="121" t="s">
        <v>59</v>
      </c>
      <c r="H1104" s="122">
        <v>2264609.2400000002</v>
      </c>
    </row>
    <row r="1105" spans="1:8">
      <c r="A1105" s="119"/>
      <c r="B1105" s="119"/>
      <c r="C1105" s="119"/>
      <c r="D1105" s="123" t="str">
        <f>MID($G1105,1,7)</f>
        <v xml:space="preserve">2.4.1  </v>
      </c>
      <c r="E1105" s="173"/>
      <c r="F1105" s="120"/>
      <c r="G1105" s="121" t="s">
        <v>47</v>
      </c>
      <c r="H1105" s="122">
        <v>2264609.2400000002</v>
      </c>
    </row>
    <row r="1106" spans="1:8">
      <c r="A1106" s="33"/>
      <c r="B1106" s="33"/>
      <c r="C1106" s="82"/>
      <c r="D1106" s="33"/>
      <c r="E1106" s="174" t="s">
        <v>583</v>
      </c>
      <c r="F1106" s="9" t="str">
        <f t="shared" si="17"/>
        <v xml:space="preserve">1131  </v>
      </c>
      <c r="G1106" s="3" t="s">
        <v>36</v>
      </c>
      <c r="H1106" s="69">
        <v>1221177.18</v>
      </c>
    </row>
    <row r="1107" spans="1:8">
      <c r="A1107" s="33"/>
      <c r="B1107" s="33"/>
      <c r="C1107" s="82"/>
      <c r="D1107" s="33"/>
      <c r="E1107" s="174" t="s">
        <v>583</v>
      </c>
      <c r="F1107" s="9" t="str">
        <f t="shared" si="17"/>
        <v xml:space="preserve">1321  </v>
      </c>
      <c r="G1107" s="3" t="s">
        <v>35</v>
      </c>
      <c r="H1107" s="69">
        <v>31892</v>
      </c>
    </row>
    <row r="1108" spans="1:8">
      <c r="A1108" s="33"/>
      <c r="B1108" s="33"/>
      <c r="C1108" s="82"/>
      <c r="D1108" s="33"/>
      <c r="E1108" s="174" t="s">
        <v>583</v>
      </c>
      <c r="F1108" s="9" t="str">
        <f t="shared" si="17"/>
        <v xml:space="preserve">1323  </v>
      </c>
      <c r="G1108" s="3" t="s">
        <v>34</v>
      </c>
      <c r="H1108" s="69">
        <v>265760</v>
      </c>
    </row>
    <row r="1109" spans="1:8">
      <c r="A1109" s="33"/>
      <c r="B1109" s="33"/>
      <c r="C1109" s="82"/>
      <c r="D1109" s="33"/>
      <c r="E1109" s="174" t="s">
        <v>583</v>
      </c>
      <c r="F1109" s="9" t="str">
        <f t="shared" si="17"/>
        <v xml:space="preserve">1593  </v>
      </c>
      <c r="G1109" s="3" t="s">
        <v>33</v>
      </c>
      <c r="H1109" s="69">
        <v>269490</v>
      </c>
    </row>
    <row r="1110" spans="1:8">
      <c r="A1110" s="33"/>
      <c r="B1110" s="33"/>
      <c r="C1110" s="82"/>
      <c r="D1110" s="33"/>
      <c r="E1110" s="174" t="s">
        <v>583</v>
      </c>
      <c r="F1110" s="9" t="str">
        <f t="shared" si="17"/>
        <v xml:space="preserve">1594  </v>
      </c>
      <c r="G1110" s="3" t="s">
        <v>32</v>
      </c>
      <c r="H1110" s="69">
        <v>103650</v>
      </c>
    </row>
    <row r="1111" spans="1:8">
      <c r="A1111" s="33"/>
      <c r="B1111" s="33"/>
      <c r="C1111" s="82"/>
      <c r="D1111" s="33"/>
      <c r="E1111" s="174" t="s">
        <v>583</v>
      </c>
      <c r="F1111" s="9" t="str">
        <f t="shared" si="17"/>
        <v xml:space="preserve">1713  </v>
      </c>
      <c r="G1111" s="3" t="s">
        <v>31</v>
      </c>
      <c r="H1111" s="69">
        <v>154384.20000000001</v>
      </c>
    </row>
    <row r="1112" spans="1:8">
      <c r="A1112" s="33"/>
      <c r="B1112" s="33"/>
      <c r="C1112" s="82"/>
      <c r="D1112" s="33"/>
      <c r="E1112" s="174" t="s">
        <v>583</v>
      </c>
      <c r="F1112" s="9" t="str">
        <f t="shared" si="17"/>
        <v xml:space="preserve">1714  </v>
      </c>
      <c r="G1112" s="3" t="s">
        <v>30</v>
      </c>
      <c r="H1112" s="69">
        <v>154384.20000000001</v>
      </c>
    </row>
    <row r="1113" spans="1:8">
      <c r="A1113" s="33"/>
      <c r="B1113" s="33"/>
      <c r="C1113" s="82"/>
      <c r="D1113" s="33"/>
      <c r="E1113" s="175" t="s">
        <v>561</v>
      </c>
      <c r="F1113" s="9" t="str">
        <f t="shared" si="17"/>
        <v xml:space="preserve">2111  </v>
      </c>
      <c r="G1113" s="3" t="s">
        <v>29</v>
      </c>
      <c r="H1113" s="69">
        <v>2220.5</v>
      </c>
    </row>
    <row r="1114" spans="1:8">
      <c r="A1114" s="33"/>
      <c r="B1114" s="33"/>
      <c r="C1114" s="82"/>
      <c r="D1114" s="33"/>
      <c r="E1114" s="175" t="s">
        <v>561</v>
      </c>
      <c r="F1114" s="9" t="str">
        <f t="shared" si="17"/>
        <v xml:space="preserve">2141  </v>
      </c>
      <c r="G1114" s="3" t="s">
        <v>28</v>
      </c>
      <c r="H1114" s="69">
        <v>747.3</v>
      </c>
    </row>
    <row r="1115" spans="1:8">
      <c r="A1115" s="33"/>
      <c r="B1115" s="33"/>
      <c r="C1115" s="82"/>
      <c r="D1115" s="33"/>
      <c r="E1115" s="175" t="s">
        <v>561</v>
      </c>
      <c r="F1115" s="9" t="str">
        <f t="shared" si="17"/>
        <v xml:space="preserve">2151  </v>
      </c>
      <c r="G1115" s="3" t="s">
        <v>43</v>
      </c>
      <c r="H1115" s="69">
        <v>30682</v>
      </c>
    </row>
    <row r="1116" spans="1:8">
      <c r="A1116" s="33"/>
      <c r="B1116" s="33"/>
      <c r="C1116" s="82"/>
      <c r="D1116" s="33"/>
      <c r="E1116" s="175" t="s">
        <v>561</v>
      </c>
      <c r="F1116" s="9" t="str">
        <f t="shared" si="17"/>
        <v xml:space="preserve">2161  </v>
      </c>
      <c r="G1116" s="3" t="s">
        <v>27</v>
      </c>
      <c r="H1116" s="69">
        <v>6236.88</v>
      </c>
    </row>
    <row r="1117" spans="1:8">
      <c r="A1117" s="33"/>
      <c r="B1117" s="33"/>
      <c r="C1117" s="82"/>
      <c r="D1117" s="33"/>
      <c r="E1117" s="175" t="s">
        <v>561</v>
      </c>
      <c r="F1117" s="9" t="str">
        <f t="shared" si="17"/>
        <v xml:space="preserve">2431  </v>
      </c>
      <c r="G1117" s="3" t="s">
        <v>58</v>
      </c>
      <c r="H1117" s="69">
        <v>5254.12</v>
      </c>
    </row>
    <row r="1118" spans="1:8">
      <c r="A1118" s="33"/>
      <c r="B1118" s="33"/>
      <c r="C1118" s="82"/>
      <c r="D1118" s="33"/>
      <c r="E1118" s="175" t="s">
        <v>561</v>
      </c>
      <c r="F1118" s="9" t="str">
        <f t="shared" si="17"/>
        <v xml:space="preserve">2461  </v>
      </c>
      <c r="G1118" s="3" t="s">
        <v>57</v>
      </c>
      <c r="H1118" s="69">
        <v>2695.91</v>
      </c>
    </row>
    <row r="1119" spans="1:8">
      <c r="A1119" s="33"/>
      <c r="B1119" s="33"/>
      <c r="C1119" s="82"/>
      <c r="D1119" s="33"/>
      <c r="E1119" s="175" t="s">
        <v>561</v>
      </c>
      <c r="F1119" s="9" t="str">
        <f t="shared" si="17"/>
        <v xml:space="preserve">2471  </v>
      </c>
      <c r="G1119" s="3" t="s">
        <v>56</v>
      </c>
      <c r="H1119" s="69">
        <v>11125.95</v>
      </c>
    </row>
    <row r="1120" spans="1:8">
      <c r="A1120" s="33"/>
      <c r="B1120" s="33"/>
      <c r="C1120" s="82"/>
      <c r="D1120" s="33"/>
      <c r="E1120" s="175" t="s">
        <v>561</v>
      </c>
      <c r="F1120" s="9" t="str">
        <f t="shared" si="17"/>
        <v xml:space="preserve">2911  </v>
      </c>
      <c r="G1120" s="3" t="s">
        <v>53</v>
      </c>
      <c r="H1120" s="69">
        <v>4909</v>
      </c>
    </row>
    <row r="1121" spans="1:8">
      <c r="A1121" s="115"/>
      <c r="B1121" s="116" t="str">
        <f>MID($G1121,1,12)</f>
        <v xml:space="preserve">31111-1704  </v>
      </c>
      <c r="C1121" s="115"/>
      <c r="D1121" s="115"/>
      <c r="E1121" s="172"/>
      <c r="F1121" s="116"/>
      <c r="G1121" s="117" t="s">
        <v>52</v>
      </c>
      <c r="H1121" s="118">
        <v>571078.37</v>
      </c>
    </row>
    <row r="1122" spans="1:8">
      <c r="A1122" s="119"/>
      <c r="B1122" s="119"/>
      <c r="C1122" s="120" t="str">
        <f>MID($G1122,1,7)</f>
        <v xml:space="preserve">E0084  </v>
      </c>
      <c r="D1122" s="119"/>
      <c r="E1122" s="173"/>
      <c r="F1122" s="120"/>
      <c r="G1122" s="121" t="s">
        <v>51</v>
      </c>
      <c r="H1122" s="122">
        <v>571078.37</v>
      </c>
    </row>
    <row r="1123" spans="1:8">
      <c r="A1123" s="119"/>
      <c r="B1123" s="119"/>
      <c r="C1123" s="119"/>
      <c r="D1123" s="123" t="str">
        <f>MID($G1123,1,7)</f>
        <v xml:space="preserve">2.4.1  </v>
      </c>
      <c r="E1123" s="173"/>
      <c r="F1123" s="120"/>
      <c r="G1123" s="121" t="s">
        <v>47</v>
      </c>
      <c r="H1123" s="122">
        <v>571078.37</v>
      </c>
    </row>
    <row r="1124" spans="1:8">
      <c r="A1124" s="33"/>
      <c r="B1124" s="33"/>
      <c r="C1124" s="82"/>
      <c r="D1124" s="33"/>
      <c r="E1124" s="174" t="s">
        <v>583</v>
      </c>
      <c r="F1124" s="9" t="str">
        <f t="shared" si="17"/>
        <v xml:space="preserve">1131  </v>
      </c>
      <c r="G1124" s="3" t="s">
        <v>36</v>
      </c>
      <c r="H1124" s="69">
        <v>339466.46</v>
      </c>
    </row>
    <row r="1125" spans="1:8">
      <c r="A1125" s="33"/>
      <c r="B1125" s="33"/>
      <c r="C1125" s="82"/>
      <c r="D1125" s="33"/>
      <c r="E1125" s="174" t="s">
        <v>583</v>
      </c>
      <c r="F1125" s="9" t="str">
        <f t="shared" si="17"/>
        <v xml:space="preserve">1321  </v>
      </c>
      <c r="G1125" s="3" t="s">
        <v>35</v>
      </c>
      <c r="H1125" s="69">
        <v>7593.79</v>
      </c>
    </row>
    <row r="1126" spans="1:8">
      <c r="A1126" s="33"/>
      <c r="B1126" s="33"/>
      <c r="C1126" s="82"/>
      <c r="D1126" s="33"/>
      <c r="E1126" s="174" t="s">
        <v>583</v>
      </c>
      <c r="F1126" s="9" t="str">
        <f t="shared" si="17"/>
        <v xml:space="preserve">1323  </v>
      </c>
      <c r="G1126" s="3" t="s">
        <v>34</v>
      </c>
      <c r="H1126" s="69">
        <v>61154.42</v>
      </c>
    </row>
    <row r="1127" spans="1:8">
      <c r="A1127" s="33"/>
      <c r="B1127" s="33"/>
      <c r="C1127" s="82"/>
      <c r="D1127" s="33"/>
      <c r="E1127" s="174" t="s">
        <v>583</v>
      </c>
      <c r="F1127" s="9" t="str">
        <f t="shared" si="17"/>
        <v xml:space="preserve">1593  </v>
      </c>
      <c r="G1127" s="3" t="s">
        <v>33</v>
      </c>
      <c r="H1127" s="69">
        <v>56940</v>
      </c>
    </row>
    <row r="1128" spans="1:8">
      <c r="A1128" s="33"/>
      <c r="B1128" s="33"/>
      <c r="C1128" s="82"/>
      <c r="D1128" s="33"/>
      <c r="E1128" s="174" t="s">
        <v>583</v>
      </c>
      <c r="F1128" s="9" t="str">
        <f t="shared" si="17"/>
        <v xml:space="preserve">1594  </v>
      </c>
      <c r="G1128" s="3" t="s">
        <v>32</v>
      </c>
      <c r="H1128" s="69">
        <v>21900</v>
      </c>
    </row>
    <row r="1129" spans="1:8">
      <c r="A1129" s="33"/>
      <c r="B1129" s="33"/>
      <c r="C1129" s="82"/>
      <c r="D1129" s="33"/>
      <c r="E1129" s="174" t="s">
        <v>583</v>
      </c>
      <c r="F1129" s="9" t="str">
        <f t="shared" si="17"/>
        <v xml:space="preserve">1713  </v>
      </c>
      <c r="G1129" s="3" t="s">
        <v>31</v>
      </c>
      <c r="H1129" s="69">
        <v>32846.699999999997</v>
      </c>
    </row>
    <row r="1130" spans="1:8">
      <c r="A1130" s="33"/>
      <c r="B1130" s="33"/>
      <c r="C1130" s="82"/>
      <c r="D1130" s="33"/>
      <c r="E1130" s="174" t="s">
        <v>583</v>
      </c>
      <c r="F1130" s="9" t="str">
        <f t="shared" si="17"/>
        <v xml:space="preserve">1714  </v>
      </c>
      <c r="G1130" s="3" t="s">
        <v>30</v>
      </c>
      <c r="H1130" s="69">
        <v>32846.699999999997</v>
      </c>
    </row>
    <row r="1131" spans="1:8">
      <c r="A1131" s="33"/>
      <c r="B1131" s="33"/>
      <c r="C1131" s="82"/>
      <c r="D1131" s="33"/>
      <c r="E1131" s="175" t="s">
        <v>561</v>
      </c>
      <c r="F1131" s="9" t="str">
        <f t="shared" si="17"/>
        <v xml:space="preserve">2111  </v>
      </c>
      <c r="G1131" s="3" t="s">
        <v>29</v>
      </c>
      <c r="H1131" s="69">
        <v>288.5</v>
      </c>
    </row>
    <row r="1132" spans="1:8">
      <c r="A1132" s="33"/>
      <c r="B1132" s="33"/>
      <c r="C1132" s="82"/>
      <c r="D1132" s="33"/>
      <c r="E1132" s="175" t="s">
        <v>561</v>
      </c>
      <c r="F1132" s="9" t="str">
        <f t="shared" si="17"/>
        <v xml:space="preserve">2151  </v>
      </c>
      <c r="G1132" s="3" t="s">
        <v>43</v>
      </c>
      <c r="H1132" s="69">
        <v>4709.6000000000004</v>
      </c>
    </row>
    <row r="1133" spans="1:8">
      <c r="A1133" s="33"/>
      <c r="B1133" s="33"/>
      <c r="C1133" s="82"/>
      <c r="D1133" s="33"/>
      <c r="E1133" s="175" t="s">
        <v>561</v>
      </c>
      <c r="F1133" s="9" t="str">
        <f t="shared" si="17"/>
        <v xml:space="preserve">2161  </v>
      </c>
      <c r="G1133" s="3" t="s">
        <v>27</v>
      </c>
      <c r="H1133" s="69">
        <v>13052.2</v>
      </c>
    </row>
    <row r="1134" spans="1:8">
      <c r="A1134" s="33"/>
      <c r="B1134" s="33"/>
      <c r="C1134" s="82"/>
      <c r="D1134" s="33"/>
      <c r="E1134" s="175" t="s">
        <v>561</v>
      </c>
      <c r="F1134" s="9" t="str">
        <f t="shared" si="17"/>
        <v xml:space="preserve">2212  </v>
      </c>
      <c r="G1134" s="3" t="s">
        <v>50</v>
      </c>
      <c r="H1134" s="69">
        <v>280</v>
      </c>
    </row>
    <row r="1135" spans="1:8">
      <c r="A1135" s="115"/>
      <c r="B1135" s="116" t="str">
        <f>MID($G1135,1,12)</f>
        <v xml:space="preserve">31111-1705  </v>
      </c>
      <c r="C1135" s="115"/>
      <c r="D1135" s="115"/>
      <c r="E1135" s="172"/>
      <c r="F1135" s="116"/>
      <c r="G1135" s="117" t="s">
        <v>49</v>
      </c>
      <c r="H1135" s="118">
        <v>91492.08</v>
      </c>
    </row>
    <row r="1136" spans="1:8">
      <c r="A1136" s="119"/>
      <c r="B1136" s="119"/>
      <c r="C1136" s="120" t="str">
        <f>MID($G1136,1,7)</f>
        <v xml:space="preserve">E0080  </v>
      </c>
      <c r="D1136" s="119"/>
      <c r="E1136" s="173"/>
      <c r="F1136" s="120"/>
      <c r="G1136" s="121" t="s">
        <v>48</v>
      </c>
      <c r="H1136" s="122">
        <v>91492.08</v>
      </c>
    </row>
    <row r="1137" spans="1:8">
      <c r="A1137" s="119"/>
      <c r="B1137" s="119"/>
      <c r="C1137" s="119"/>
      <c r="D1137" s="123" t="str">
        <f>MID($G1137,1,7)</f>
        <v xml:space="preserve">2.4.1  </v>
      </c>
      <c r="E1137" s="173"/>
      <c r="F1137" s="120"/>
      <c r="G1137" s="121" t="s">
        <v>47</v>
      </c>
      <c r="H1137" s="122">
        <v>91492.08</v>
      </c>
    </row>
    <row r="1138" spans="1:8">
      <c r="A1138" s="33"/>
      <c r="B1138" s="33"/>
      <c r="C1138" s="82"/>
      <c r="D1138" s="33"/>
      <c r="E1138" s="174" t="s">
        <v>583</v>
      </c>
      <c r="F1138" s="9" t="str">
        <f t="shared" si="17"/>
        <v xml:space="preserve">1131  </v>
      </c>
      <c r="G1138" s="3" t="s">
        <v>36</v>
      </c>
      <c r="H1138" s="69">
        <v>66216</v>
      </c>
    </row>
    <row r="1139" spans="1:8">
      <c r="A1139" s="33"/>
      <c r="B1139" s="33"/>
      <c r="C1139" s="82"/>
      <c r="D1139" s="33"/>
      <c r="E1139" s="174" t="s">
        <v>583</v>
      </c>
      <c r="F1139" s="9" t="str">
        <f t="shared" si="17"/>
        <v xml:space="preserve">1321  </v>
      </c>
      <c r="G1139" s="3" t="s">
        <v>35</v>
      </c>
      <c r="H1139" s="69">
        <v>1319.58</v>
      </c>
    </row>
    <row r="1140" spans="1:8">
      <c r="A1140" s="33"/>
      <c r="B1140" s="33"/>
      <c r="C1140" s="82"/>
      <c r="D1140" s="33"/>
      <c r="E1140" s="174" t="s">
        <v>583</v>
      </c>
      <c r="F1140" s="9" t="str">
        <f t="shared" si="17"/>
        <v xml:space="preserve">1323  </v>
      </c>
      <c r="G1140" s="3" t="s">
        <v>34</v>
      </c>
      <c r="H1140" s="69">
        <v>10996.5</v>
      </c>
    </row>
    <row r="1141" spans="1:8">
      <c r="A1141" s="33"/>
      <c r="B1141" s="33"/>
      <c r="C1141" s="82"/>
      <c r="D1141" s="33"/>
      <c r="E1141" s="174" t="s">
        <v>583</v>
      </c>
      <c r="F1141" s="9" t="str">
        <f t="shared" si="17"/>
        <v xml:space="preserve">1593  </v>
      </c>
      <c r="G1141" s="3" t="s">
        <v>33</v>
      </c>
      <c r="H1141" s="69">
        <v>9360</v>
      </c>
    </row>
    <row r="1142" spans="1:8">
      <c r="A1142" s="33"/>
      <c r="B1142" s="33"/>
      <c r="C1142" s="82"/>
      <c r="D1142" s="33"/>
      <c r="E1142" s="174" t="s">
        <v>583</v>
      </c>
      <c r="F1142" s="9" t="str">
        <f t="shared" si="17"/>
        <v xml:space="preserve">1594  </v>
      </c>
      <c r="G1142" s="3" t="s">
        <v>32</v>
      </c>
      <c r="H1142" s="69">
        <v>3600</v>
      </c>
    </row>
    <row r="1143" spans="1:8">
      <c r="A1143" s="115"/>
      <c r="B1143" s="116" t="str">
        <f>MID($G1143,1,12)</f>
        <v xml:space="preserve">31111-1801  </v>
      </c>
      <c r="C1143" s="115"/>
      <c r="D1143" s="115"/>
      <c r="E1143" s="172"/>
      <c r="F1143" s="116"/>
      <c r="G1143" s="117" t="s">
        <v>46</v>
      </c>
      <c r="H1143" s="118">
        <v>434939.21</v>
      </c>
    </row>
    <row r="1144" spans="1:8">
      <c r="A1144" s="119"/>
      <c r="B1144" s="119"/>
      <c r="C1144" s="120" t="str">
        <f>MID($G1144,1,7)</f>
        <v xml:space="preserve">E0074  </v>
      </c>
      <c r="D1144" s="119"/>
      <c r="E1144" s="173"/>
      <c r="F1144" s="120"/>
      <c r="G1144" s="121" t="s">
        <v>45</v>
      </c>
      <c r="H1144" s="122">
        <v>434939.21</v>
      </c>
    </row>
    <row r="1145" spans="1:8">
      <c r="A1145" s="119"/>
      <c r="B1145" s="119"/>
      <c r="C1145" s="119"/>
      <c r="D1145" s="123" t="str">
        <f>MID($G1145,1,7)</f>
        <v xml:space="preserve">3.7.1  </v>
      </c>
      <c r="E1145" s="173"/>
      <c r="F1145" s="120"/>
      <c r="G1145" s="121" t="s">
        <v>44</v>
      </c>
      <c r="H1145" s="122">
        <v>434939.21</v>
      </c>
    </row>
    <row r="1146" spans="1:8">
      <c r="A1146" s="33"/>
      <c r="B1146" s="33"/>
      <c r="C1146" s="82"/>
      <c r="D1146" s="33"/>
      <c r="E1146" s="174" t="s">
        <v>583</v>
      </c>
      <c r="F1146" s="9" t="str">
        <f t="shared" si="17"/>
        <v xml:space="preserve">1131  </v>
      </c>
      <c r="G1146" s="3" t="s">
        <v>36</v>
      </c>
      <c r="H1146" s="69">
        <v>318308</v>
      </c>
    </row>
    <row r="1147" spans="1:8">
      <c r="A1147" s="33"/>
      <c r="B1147" s="33"/>
      <c r="C1147" s="82"/>
      <c r="D1147" s="33"/>
      <c r="E1147" s="174" t="s">
        <v>583</v>
      </c>
      <c r="F1147" s="9" t="str">
        <f t="shared" si="17"/>
        <v xml:space="preserve">1321  </v>
      </c>
      <c r="G1147" s="3" t="s">
        <v>35</v>
      </c>
      <c r="H1147" s="69">
        <v>5650</v>
      </c>
    </row>
    <row r="1148" spans="1:8">
      <c r="A1148" s="33"/>
      <c r="B1148" s="33"/>
      <c r="C1148" s="82"/>
      <c r="D1148" s="33"/>
      <c r="E1148" s="174" t="s">
        <v>583</v>
      </c>
      <c r="F1148" s="9" t="str">
        <f t="shared" si="17"/>
        <v xml:space="preserve">1323  </v>
      </c>
      <c r="G1148" s="3" t="s">
        <v>34</v>
      </c>
      <c r="H1148" s="69">
        <v>47078.13</v>
      </c>
    </row>
    <row r="1149" spans="1:8">
      <c r="A1149" s="33"/>
      <c r="B1149" s="33"/>
      <c r="C1149" s="82"/>
      <c r="D1149" s="33"/>
      <c r="E1149" s="174" t="s">
        <v>583</v>
      </c>
      <c r="F1149" s="9" t="str">
        <f t="shared" si="17"/>
        <v xml:space="preserve">1593  </v>
      </c>
      <c r="G1149" s="3" t="s">
        <v>33</v>
      </c>
      <c r="H1149" s="69">
        <v>19500</v>
      </c>
    </row>
    <row r="1150" spans="1:8">
      <c r="A1150" s="33"/>
      <c r="B1150" s="33"/>
      <c r="C1150" s="82"/>
      <c r="D1150" s="33"/>
      <c r="E1150" s="174" t="s">
        <v>583</v>
      </c>
      <c r="F1150" s="9" t="str">
        <f t="shared" si="17"/>
        <v xml:space="preserve">1594  </v>
      </c>
      <c r="G1150" s="3" t="s">
        <v>32</v>
      </c>
      <c r="H1150" s="69">
        <v>7500</v>
      </c>
    </row>
    <row r="1151" spans="1:8">
      <c r="A1151" s="33"/>
      <c r="B1151" s="33"/>
      <c r="C1151" s="82"/>
      <c r="D1151" s="33"/>
      <c r="E1151" s="175" t="s">
        <v>561</v>
      </c>
      <c r="F1151" s="9" t="str">
        <f t="shared" si="17"/>
        <v xml:space="preserve">2111  </v>
      </c>
      <c r="G1151" s="3" t="s">
        <v>29</v>
      </c>
      <c r="H1151" s="69">
        <v>5001.93</v>
      </c>
    </row>
    <row r="1152" spans="1:8">
      <c r="A1152" s="33"/>
      <c r="B1152" s="33"/>
      <c r="C1152" s="82"/>
      <c r="D1152" s="33"/>
      <c r="E1152" s="175" t="s">
        <v>561</v>
      </c>
      <c r="F1152" s="9" t="str">
        <f t="shared" si="17"/>
        <v xml:space="preserve">2141  </v>
      </c>
      <c r="G1152" s="3" t="s">
        <v>28</v>
      </c>
      <c r="H1152" s="69">
        <v>7797.54</v>
      </c>
    </row>
    <row r="1153" spans="1:8">
      <c r="A1153" s="33"/>
      <c r="B1153" s="33"/>
      <c r="C1153" s="82"/>
      <c r="D1153" s="33"/>
      <c r="E1153" s="175" t="s">
        <v>561</v>
      </c>
      <c r="F1153" s="9" t="str">
        <f t="shared" si="17"/>
        <v xml:space="preserve">2151  </v>
      </c>
      <c r="G1153" s="3" t="s">
        <v>43</v>
      </c>
      <c r="H1153" s="69">
        <v>1786.4</v>
      </c>
    </row>
    <row r="1154" spans="1:8">
      <c r="A1154" s="33"/>
      <c r="B1154" s="33"/>
      <c r="C1154" s="82"/>
      <c r="D1154" s="33"/>
      <c r="E1154" s="170" t="s">
        <v>537</v>
      </c>
      <c r="F1154" s="9" t="str">
        <f t="shared" si="17"/>
        <v xml:space="preserve">4415  </v>
      </c>
      <c r="G1154" s="3" t="s">
        <v>3</v>
      </c>
      <c r="H1154" s="69">
        <v>22317.21</v>
      </c>
    </row>
    <row r="1155" spans="1:8">
      <c r="A1155" s="115"/>
      <c r="B1155" s="116" t="str">
        <f>MID($G1155,1,12)</f>
        <v xml:space="preserve">31111-1901  </v>
      </c>
      <c r="C1155" s="115"/>
      <c r="D1155" s="115"/>
      <c r="E1155" s="172"/>
      <c r="F1155" s="116"/>
      <c r="G1155" s="117" t="s">
        <v>39</v>
      </c>
      <c r="H1155" s="118">
        <v>1160019.29</v>
      </c>
    </row>
    <row r="1156" spans="1:8">
      <c r="A1156" s="119"/>
      <c r="B1156" s="119"/>
      <c r="C1156" s="120" t="str">
        <f>MID($G1156,1,7)</f>
        <v xml:space="preserve">E0076  </v>
      </c>
      <c r="D1156" s="119"/>
      <c r="E1156" s="173"/>
      <c r="F1156" s="120"/>
      <c r="G1156" s="121" t="s">
        <v>38</v>
      </c>
      <c r="H1156" s="122">
        <v>1160019.29</v>
      </c>
    </row>
    <row r="1157" spans="1:8">
      <c r="A1157" s="119"/>
      <c r="B1157" s="119"/>
      <c r="C1157" s="119"/>
      <c r="D1157" s="123" t="str">
        <f>MID($G1157,1,7)</f>
        <v xml:space="preserve">2.1.6  </v>
      </c>
      <c r="E1157" s="173"/>
      <c r="F1157" s="120"/>
      <c r="G1157" s="121" t="s">
        <v>37</v>
      </c>
      <c r="H1157" s="122">
        <v>1160019.29</v>
      </c>
    </row>
    <row r="1158" spans="1:8">
      <c r="A1158" s="33"/>
      <c r="B1158" s="33"/>
      <c r="C1158" s="82"/>
      <c r="D1158" s="33"/>
      <c r="E1158" s="174" t="s">
        <v>583</v>
      </c>
      <c r="F1158" s="9" t="str">
        <f t="shared" si="17"/>
        <v xml:space="preserve">1131  </v>
      </c>
      <c r="G1158" s="3" t="s">
        <v>36</v>
      </c>
      <c r="H1158" s="69">
        <v>726645.67</v>
      </c>
    </row>
    <row r="1159" spans="1:8">
      <c r="A1159" s="33"/>
      <c r="B1159" s="33"/>
      <c r="C1159" s="82"/>
      <c r="D1159" s="33"/>
      <c r="E1159" s="174" t="s">
        <v>583</v>
      </c>
      <c r="F1159" s="9" t="str">
        <f t="shared" si="17"/>
        <v xml:space="preserve">1321  </v>
      </c>
      <c r="G1159" s="3" t="s">
        <v>35</v>
      </c>
      <c r="H1159" s="69">
        <v>15166.33</v>
      </c>
    </row>
    <row r="1160" spans="1:8">
      <c r="A1160" s="33"/>
      <c r="B1160" s="33"/>
      <c r="C1160" s="82"/>
      <c r="D1160" s="33"/>
      <c r="E1160" s="174" t="s">
        <v>583</v>
      </c>
      <c r="F1160" s="9" t="str">
        <f t="shared" si="17"/>
        <v xml:space="preserve">1323  </v>
      </c>
      <c r="G1160" s="3" t="s">
        <v>34</v>
      </c>
      <c r="H1160" s="69">
        <v>104150.2</v>
      </c>
    </row>
    <row r="1161" spans="1:8">
      <c r="A1161" s="33"/>
      <c r="B1161" s="33"/>
      <c r="C1161" s="82"/>
      <c r="D1161" s="33"/>
      <c r="E1161" s="174" t="s">
        <v>583</v>
      </c>
      <c r="F1161" s="9" t="str">
        <f t="shared" si="17"/>
        <v xml:space="preserve">1593  </v>
      </c>
      <c r="G1161" s="3" t="s">
        <v>33</v>
      </c>
      <c r="H1161" s="69">
        <v>112320</v>
      </c>
    </row>
    <row r="1162" spans="1:8">
      <c r="A1162" s="33"/>
      <c r="B1162" s="33"/>
      <c r="C1162" s="82"/>
      <c r="D1162" s="33"/>
      <c r="E1162" s="174" t="s">
        <v>583</v>
      </c>
      <c r="F1162" s="9" t="str">
        <f t="shared" si="17"/>
        <v xml:space="preserve">1594  </v>
      </c>
      <c r="G1162" s="3" t="s">
        <v>32</v>
      </c>
      <c r="H1162" s="69">
        <v>43200</v>
      </c>
    </row>
    <row r="1163" spans="1:8">
      <c r="A1163" s="33"/>
      <c r="B1163" s="33"/>
      <c r="C1163" s="82"/>
      <c r="D1163" s="33"/>
      <c r="E1163" s="174" t="s">
        <v>583</v>
      </c>
      <c r="F1163" s="9" t="str">
        <f t="shared" si="17"/>
        <v xml:space="preserve">1713  </v>
      </c>
      <c r="G1163" s="3" t="s">
        <v>31</v>
      </c>
      <c r="H1163" s="69">
        <v>72115.7</v>
      </c>
    </row>
    <row r="1164" spans="1:8">
      <c r="A1164" s="33"/>
      <c r="B1164" s="33"/>
      <c r="C1164" s="82"/>
      <c r="D1164" s="33"/>
      <c r="E1164" s="174" t="s">
        <v>583</v>
      </c>
      <c r="F1164" s="9" t="str">
        <f t="shared" si="17"/>
        <v xml:space="preserve">1714  </v>
      </c>
      <c r="G1164" s="3" t="s">
        <v>30</v>
      </c>
      <c r="H1164" s="69">
        <v>72115.7</v>
      </c>
    </row>
    <row r="1165" spans="1:8">
      <c r="A1165" s="33"/>
      <c r="B1165" s="33"/>
      <c r="C1165" s="82"/>
      <c r="D1165" s="33"/>
      <c r="E1165" s="175" t="s">
        <v>561</v>
      </c>
      <c r="F1165" s="9" t="str">
        <f t="shared" ref="F1165:F1228" si="18">MID($G1165,1,6)</f>
        <v xml:space="preserve">2111  </v>
      </c>
      <c r="G1165" s="3" t="s">
        <v>29</v>
      </c>
      <c r="H1165" s="69">
        <v>3549.51</v>
      </c>
    </row>
    <row r="1166" spans="1:8">
      <c r="A1166" s="33"/>
      <c r="B1166" s="33"/>
      <c r="C1166" s="82"/>
      <c r="D1166" s="33"/>
      <c r="E1166" s="175" t="s">
        <v>561</v>
      </c>
      <c r="F1166" s="9" t="str">
        <f t="shared" si="18"/>
        <v xml:space="preserve">2141  </v>
      </c>
      <c r="G1166" s="3" t="s">
        <v>28</v>
      </c>
      <c r="H1166" s="69">
        <v>5007.1099999999997</v>
      </c>
    </row>
    <row r="1167" spans="1:8">
      <c r="A1167" s="33"/>
      <c r="B1167" s="33"/>
      <c r="C1167" s="82"/>
      <c r="D1167" s="33"/>
      <c r="E1167" s="175" t="s">
        <v>561</v>
      </c>
      <c r="F1167" s="9" t="str">
        <f t="shared" si="18"/>
        <v xml:space="preserve">2161  </v>
      </c>
      <c r="G1167" s="3" t="s">
        <v>27</v>
      </c>
      <c r="H1167" s="69">
        <v>1302.94</v>
      </c>
    </row>
    <row r="1168" spans="1:8">
      <c r="A1168" s="33"/>
      <c r="B1168" s="33"/>
      <c r="C1168" s="82"/>
      <c r="D1168" s="33"/>
      <c r="E1168" s="175" t="s">
        <v>561</v>
      </c>
      <c r="F1168" s="9" t="str">
        <f t="shared" si="18"/>
        <v xml:space="preserve">2214  </v>
      </c>
      <c r="G1168" s="3" t="s">
        <v>26</v>
      </c>
      <c r="H1168" s="69">
        <v>511.99</v>
      </c>
    </row>
    <row r="1169" spans="1:8">
      <c r="A1169" s="33"/>
      <c r="B1169" s="33"/>
      <c r="C1169" s="82"/>
      <c r="D1169" s="33"/>
      <c r="E1169" s="175" t="s">
        <v>561</v>
      </c>
      <c r="F1169" s="9" t="str">
        <f t="shared" si="18"/>
        <v xml:space="preserve">2991  </v>
      </c>
      <c r="G1169" s="3" t="s">
        <v>25</v>
      </c>
      <c r="H1169" s="69">
        <v>3934.14</v>
      </c>
    </row>
    <row r="1170" spans="1:8">
      <c r="A1170" s="109"/>
      <c r="B1170" s="109"/>
      <c r="C1170" s="109"/>
      <c r="D1170" s="109"/>
      <c r="E1170" s="180"/>
      <c r="F1170" s="110"/>
      <c r="G1170" s="111" t="s">
        <v>303</v>
      </c>
      <c r="H1170" s="112">
        <v>6063789.6299999999</v>
      </c>
    </row>
    <row r="1171" spans="1:8">
      <c r="A1171" s="109"/>
      <c r="B1171" s="109"/>
      <c r="C1171" s="109"/>
      <c r="D1171" s="109"/>
      <c r="E1171" s="180"/>
      <c r="F1171" s="110"/>
      <c r="G1171" s="111" t="s">
        <v>304</v>
      </c>
      <c r="H1171" s="112">
        <v>6063789.6299999999</v>
      </c>
    </row>
    <row r="1172" spans="1:8">
      <c r="A1172" s="109"/>
      <c r="B1172" s="109"/>
      <c r="C1172" s="109"/>
      <c r="D1172" s="109"/>
      <c r="E1172" s="180"/>
      <c r="F1172" s="110"/>
      <c r="G1172" s="113"/>
      <c r="H1172" s="114"/>
    </row>
    <row r="1173" spans="1:8">
      <c r="A1173" s="82"/>
      <c r="B1173" s="82"/>
      <c r="C1173" s="82"/>
      <c r="D1173" s="82"/>
      <c r="E1173" s="175"/>
      <c r="F1173" s="12"/>
    </row>
    <row r="1174" spans="1:8">
      <c r="A1174" s="82"/>
      <c r="B1174" s="82"/>
      <c r="C1174" s="82"/>
      <c r="D1174" s="82"/>
      <c r="E1174" s="175"/>
      <c r="F1174" s="12"/>
    </row>
    <row r="1175" spans="1:8">
      <c r="A1175" s="82"/>
      <c r="B1175" s="82"/>
      <c r="C1175" s="82"/>
      <c r="D1175" s="82"/>
      <c r="E1175" s="175"/>
      <c r="F1175" s="12"/>
    </row>
    <row r="1176" spans="1:8">
      <c r="A1176" s="131">
        <v>51307</v>
      </c>
      <c r="B1176" s="102"/>
      <c r="C1176" s="132"/>
      <c r="D1176" s="102"/>
      <c r="E1176" s="181"/>
      <c r="F1176" s="133"/>
      <c r="G1176" s="134" t="s">
        <v>430</v>
      </c>
      <c r="H1176" s="104">
        <v>5603446.4699999997</v>
      </c>
    </row>
    <row r="1177" spans="1:8">
      <c r="A1177" s="119"/>
      <c r="B1177" s="120"/>
      <c r="C1177" s="119"/>
      <c r="D1177" s="123" t="str">
        <f>MID($G1177,1,7)</f>
        <v xml:space="preserve">1.5.1  </v>
      </c>
      <c r="E1177" s="173"/>
      <c r="F1177" s="120"/>
      <c r="G1177" s="121" t="s">
        <v>6</v>
      </c>
      <c r="H1177" s="122">
        <v>9037.33</v>
      </c>
    </row>
    <row r="1178" spans="1:8">
      <c r="A1178" s="119"/>
      <c r="B1178" s="119"/>
      <c r="C1178" s="120" t="str">
        <f>MID($G1178,1,7)</f>
        <v xml:space="preserve">I0008  </v>
      </c>
      <c r="D1178" s="119"/>
      <c r="E1178" s="173"/>
      <c r="F1178" s="120"/>
      <c r="G1178" s="121" t="s">
        <v>458</v>
      </c>
      <c r="H1178" s="122">
        <v>9037.33</v>
      </c>
    </row>
    <row r="1179" spans="1:8">
      <c r="A1179" s="119"/>
      <c r="B1179" s="120" t="str">
        <f>MID($G1179,1,12)</f>
        <v xml:space="preserve">31111-0501  </v>
      </c>
      <c r="C1179" s="119"/>
      <c r="D1179" s="123"/>
      <c r="E1179" s="173"/>
      <c r="F1179" s="120"/>
      <c r="G1179" s="121" t="s">
        <v>4</v>
      </c>
      <c r="H1179" s="122">
        <v>9037.33</v>
      </c>
    </row>
    <row r="1180" spans="1:8">
      <c r="A1180" s="83"/>
      <c r="B1180" s="83"/>
      <c r="C1180" s="83"/>
      <c r="D1180" s="83"/>
      <c r="E1180" s="182" t="s">
        <v>561</v>
      </c>
      <c r="F1180" s="54" t="str">
        <f t="shared" si="18"/>
        <v xml:space="preserve">3411  </v>
      </c>
      <c r="G1180" s="60" t="s">
        <v>235</v>
      </c>
      <c r="H1180" s="61">
        <v>9037.33</v>
      </c>
    </row>
    <row r="1181" spans="1:8">
      <c r="A1181" s="119"/>
      <c r="B1181" s="120"/>
      <c r="C1181" s="119"/>
      <c r="D1181" s="123" t="str">
        <f>MID($G1181,1,7)</f>
        <v xml:space="preserve">2.2.1  </v>
      </c>
      <c r="E1181" s="173"/>
      <c r="F1181" s="120"/>
      <c r="G1181" s="121" t="s">
        <v>10</v>
      </c>
      <c r="H1181" s="122">
        <v>4424487.4400000004</v>
      </c>
    </row>
    <row r="1182" spans="1:8">
      <c r="A1182" s="119"/>
      <c r="B1182" s="119"/>
      <c r="C1182" s="120" t="str">
        <f>MID($G1182,1,7)</f>
        <v xml:space="preserve">I0115  </v>
      </c>
      <c r="D1182" s="119"/>
      <c r="E1182" s="173"/>
      <c r="F1182" s="120"/>
      <c r="G1182" s="121" t="s">
        <v>459</v>
      </c>
      <c r="H1182" s="122">
        <v>4424487.4400000004</v>
      </c>
    </row>
    <row r="1183" spans="1:8">
      <c r="A1183" s="119"/>
      <c r="B1183" s="120" t="str">
        <f>MID($G1183,1,12)</f>
        <v xml:space="preserve">31111-0703  </v>
      </c>
      <c r="C1183" s="119"/>
      <c r="D1183" s="123"/>
      <c r="E1183" s="173"/>
      <c r="F1183" s="120"/>
      <c r="G1183" s="121" t="s">
        <v>8</v>
      </c>
      <c r="H1183" s="122">
        <v>4424487.4400000004</v>
      </c>
    </row>
    <row r="1184" spans="1:8">
      <c r="A1184" s="84"/>
      <c r="B1184" s="33"/>
      <c r="C1184" s="82"/>
      <c r="D1184" s="33"/>
      <c r="E1184" s="170" t="s">
        <v>539</v>
      </c>
      <c r="F1184" s="9" t="str">
        <f t="shared" si="18"/>
        <v xml:space="preserve">6141  </v>
      </c>
      <c r="G1184" s="18" t="s">
        <v>12</v>
      </c>
      <c r="H1184" s="62">
        <v>4424487.4400000004</v>
      </c>
    </row>
    <row r="1185" spans="1:8">
      <c r="A1185" s="119"/>
      <c r="B1185" s="119"/>
      <c r="C1185" s="119"/>
      <c r="D1185" s="123" t="str">
        <f>MID($G1185,1,7)</f>
        <v xml:space="preserve">2.2.5  </v>
      </c>
      <c r="E1185" s="173"/>
      <c r="F1185" s="120"/>
      <c r="G1185" s="121" t="s">
        <v>18</v>
      </c>
      <c r="H1185" s="122">
        <v>910800</v>
      </c>
    </row>
    <row r="1186" spans="1:8">
      <c r="A1186" s="119"/>
      <c r="B1186" s="119"/>
      <c r="C1186" s="120" t="str">
        <f>MID($G1186,1,7)</f>
        <v xml:space="preserve">I0132  </v>
      </c>
      <c r="D1186" s="119"/>
      <c r="E1186" s="173"/>
      <c r="F1186" s="120"/>
      <c r="G1186" s="121" t="s">
        <v>460</v>
      </c>
      <c r="H1186" s="122">
        <v>910800</v>
      </c>
    </row>
    <row r="1187" spans="1:8">
      <c r="A1187" s="119"/>
      <c r="B1187" s="120" t="str">
        <f>MID($G1187,1,12)</f>
        <v xml:space="preserve">31111-0901  </v>
      </c>
      <c r="C1187" s="119"/>
      <c r="D1187" s="123"/>
      <c r="E1187" s="173"/>
      <c r="F1187" s="120"/>
      <c r="G1187" s="121" t="s">
        <v>16</v>
      </c>
      <c r="H1187" s="122">
        <v>910800</v>
      </c>
    </row>
    <row r="1188" spans="1:8">
      <c r="A1188" s="84"/>
      <c r="B1188" s="33"/>
      <c r="C1188" s="82"/>
      <c r="D1188" s="33"/>
      <c r="E1188" s="170" t="s">
        <v>539</v>
      </c>
      <c r="F1188" s="9" t="str">
        <f t="shared" si="18"/>
        <v xml:space="preserve">6111  </v>
      </c>
      <c r="G1188" s="18" t="s">
        <v>19</v>
      </c>
      <c r="H1188" s="62">
        <v>910800</v>
      </c>
    </row>
    <row r="1189" spans="1:8">
      <c r="A1189" s="135"/>
      <c r="B1189" s="135"/>
      <c r="C1189" s="135"/>
      <c r="D1189" s="135"/>
      <c r="E1189" s="183"/>
      <c r="F1189" s="136"/>
      <c r="G1189" s="111" t="s">
        <v>461</v>
      </c>
      <c r="H1189" s="112">
        <v>259121.7</v>
      </c>
    </row>
    <row r="1190" spans="1:8">
      <c r="A1190" s="85"/>
      <c r="B1190" s="85"/>
      <c r="C1190" s="85"/>
      <c r="D1190" s="85"/>
      <c r="E1190" s="184"/>
      <c r="F1190" s="13"/>
      <c r="G1190" s="63"/>
      <c r="H1190" s="64"/>
    </row>
    <row r="1191" spans="1:8">
      <c r="A1191" s="82"/>
      <c r="B1191" s="82"/>
      <c r="C1191" s="82"/>
      <c r="D1191" s="82"/>
      <c r="E1191" s="175"/>
      <c r="F1191" s="12"/>
      <c r="G1191" s="63"/>
    </row>
    <row r="1192" spans="1:8">
      <c r="A1192" s="82"/>
      <c r="B1192" s="82"/>
      <c r="C1192" s="82"/>
      <c r="D1192" s="82"/>
      <c r="E1192" s="175"/>
      <c r="F1192" s="12"/>
      <c r="G1192" s="1"/>
    </row>
    <row r="1193" spans="1:8">
      <c r="A1193" s="109">
        <v>51407</v>
      </c>
      <c r="B1193" s="109"/>
      <c r="C1193" s="109"/>
      <c r="D1193" s="109"/>
      <c r="E1193" s="180"/>
      <c r="F1193" s="110"/>
      <c r="G1193" s="111" t="s">
        <v>432</v>
      </c>
      <c r="H1193" s="112">
        <v>56137274.829999998</v>
      </c>
    </row>
    <row r="1194" spans="1:8">
      <c r="A1194" s="119"/>
      <c r="B1194" s="120"/>
      <c r="C1194" s="119"/>
      <c r="D1194" s="123" t="str">
        <f>MID($G1194,1,7)</f>
        <v xml:space="preserve">1.3.9  </v>
      </c>
      <c r="E1194" s="173"/>
      <c r="F1194" s="120"/>
      <c r="G1194" s="121" t="s">
        <v>462</v>
      </c>
      <c r="H1194" s="122">
        <v>1097131.31</v>
      </c>
    </row>
    <row r="1195" spans="1:8">
      <c r="A1195" s="119"/>
      <c r="B1195" s="119"/>
      <c r="C1195" s="120" t="str">
        <f>MID($G1195,1,7)</f>
        <v xml:space="preserve">I0029  </v>
      </c>
      <c r="D1195" s="119"/>
      <c r="E1195" s="173"/>
      <c r="F1195" s="120"/>
      <c r="G1195" s="121" t="s">
        <v>463</v>
      </c>
      <c r="H1195" s="122">
        <v>1097131.31</v>
      </c>
    </row>
    <row r="1196" spans="1:8">
      <c r="A1196" s="119"/>
      <c r="B1196" s="120" t="str">
        <f>MID($G1196,1,12)</f>
        <v xml:space="preserve">31111-0703  </v>
      </c>
      <c r="C1196" s="119"/>
      <c r="D1196" s="119"/>
      <c r="E1196" s="173"/>
      <c r="F1196" s="120"/>
      <c r="G1196" s="121" t="s">
        <v>8</v>
      </c>
      <c r="H1196" s="122">
        <v>1097131.31</v>
      </c>
    </row>
    <row r="1197" spans="1:8">
      <c r="B1197" s="82"/>
      <c r="C1197" s="82"/>
      <c r="D1197" s="33"/>
      <c r="E1197" s="170" t="s">
        <v>541</v>
      </c>
      <c r="F1197" s="9" t="str">
        <f t="shared" si="18"/>
        <v xml:space="preserve">5111  </v>
      </c>
      <c r="G1197" s="19" t="s">
        <v>78</v>
      </c>
      <c r="H1197" s="65">
        <v>47905.05</v>
      </c>
    </row>
    <row r="1198" spans="1:8">
      <c r="B1198" s="82"/>
      <c r="C1198" s="82"/>
      <c r="D1198" s="33"/>
      <c r="E1198" s="170" t="s">
        <v>541</v>
      </c>
      <c r="F1198" s="9" t="str">
        <f t="shared" si="18"/>
        <v xml:space="preserve">5151  </v>
      </c>
      <c r="G1198" s="52" t="s">
        <v>77</v>
      </c>
      <c r="H1198" s="66">
        <v>128312.71</v>
      </c>
    </row>
    <row r="1199" spans="1:8">
      <c r="B1199" s="82"/>
      <c r="C1199" s="82"/>
      <c r="D1199" s="33"/>
      <c r="E1199" s="170" t="s">
        <v>539</v>
      </c>
      <c r="F1199" s="9" t="str">
        <f t="shared" si="18"/>
        <v xml:space="preserve">6221  </v>
      </c>
      <c r="G1199" s="67" t="s">
        <v>464</v>
      </c>
      <c r="H1199" s="68">
        <v>920913.55</v>
      </c>
    </row>
    <row r="1200" spans="1:8">
      <c r="A1200" s="119"/>
      <c r="B1200" s="120"/>
      <c r="C1200" s="119"/>
      <c r="D1200" s="123" t="str">
        <f>MID($G1200,1,7)</f>
        <v xml:space="preserve">1.5.1  </v>
      </c>
      <c r="E1200" s="173"/>
      <c r="F1200" s="120"/>
      <c r="G1200" s="121" t="s">
        <v>6</v>
      </c>
      <c r="H1200" s="122">
        <v>13467.44</v>
      </c>
    </row>
    <row r="1201" spans="1:8">
      <c r="A1201" s="119"/>
      <c r="B1201" s="119"/>
      <c r="C1201" s="120" t="str">
        <f>MID($G1201,1,7)</f>
        <v xml:space="preserve">I0008  </v>
      </c>
      <c r="D1201" s="119"/>
      <c r="E1201" s="173"/>
      <c r="F1201" s="120"/>
      <c r="G1201" s="121" t="s">
        <v>458</v>
      </c>
      <c r="H1201" s="122">
        <v>13467.44</v>
      </c>
    </row>
    <row r="1202" spans="1:8">
      <c r="A1202" s="119"/>
      <c r="B1202" s="120" t="str">
        <f>MID($G1202,1,12)</f>
        <v xml:space="preserve">31111-0501  </v>
      </c>
      <c r="C1202" s="119"/>
      <c r="D1202" s="119"/>
      <c r="E1202" s="173"/>
      <c r="F1202" s="120"/>
      <c r="G1202" s="121" t="s">
        <v>4</v>
      </c>
      <c r="H1202" s="122">
        <v>13467.44</v>
      </c>
    </row>
    <row r="1203" spans="1:8">
      <c r="B1203" s="82"/>
      <c r="C1203" s="82"/>
      <c r="D1203" s="33"/>
      <c r="E1203" s="175" t="s">
        <v>561</v>
      </c>
      <c r="F1203" s="9" t="str">
        <f t="shared" si="18"/>
        <v xml:space="preserve">3411  </v>
      </c>
      <c r="G1203" s="18" t="s">
        <v>235</v>
      </c>
      <c r="H1203" s="62">
        <v>13467.44</v>
      </c>
    </row>
    <row r="1204" spans="1:8">
      <c r="A1204" s="119"/>
      <c r="B1204" s="119"/>
      <c r="C1204" s="119"/>
      <c r="D1204" s="123" t="str">
        <f>MID($G1204,1,7)</f>
        <v xml:space="preserve">2.1.3  </v>
      </c>
      <c r="E1204" s="173"/>
      <c r="F1204" s="120"/>
      <c r="G1204" s="121" t="s">
        <v>465</v>
      </c>
      <c r="H1204" s="122">
        <v>7908546.3399999999</v>
      </c>
    </row>
    <row r="1205" spans="1:8">
      <c r="A1205" s="119"/>
      <c r="B1205" s="119"/>
      <c r="C1205" s="120" t="str">
        <f>MID($G1205,1,7)</f>
        <v xml:space="preserve">I0113  </v>
      </c>
      <c r="D1205" s="119"/>
      <c r="E1205" s="173"/>
      <c r="F1205" s="120"/>
      <c r="G1205" s="121" t="s">
        <v>466</v>
      </c>
      <c r="H1205" s="122">
        <v>2355572.61</v>
      </c>
    </row>
    <row r="1206" spans="1:8">
      <c r="A1206" s="119"/>
      <c r="B1206" s="120" t="str">
        <f>MID($G1206,1,12)</f>
        <v xml:space="preserve">31111-0703  </v>
      </c>
      <c r="C1206" s="119"/>
      <c r="D1206" s="119"/>
      <c r="E1206" s="173"/>
      <c r="F1206" s="120"/>
      <c r="G1206" s="121" t="s">
        <v>8</v>
      </c>
      <c r="H1206" s="122">
        <v>2355572.61</v>
      </c>
    </row>
    <row r="1207" spans="1:8">
      <c r="B1207" s="82"/>
      <c r="C1207" s="82"/>
      <c r="D1207" s="11"/>
      <c r="E1207" s="170" t="s">
        <v>539</v>
      </c>
      <c r="F1207" s="9" t="str">
        <f t="shared" si="18"/>
        <v xml:space="preserve">6141  </v>
      </c>
      <c r="G1207" s="18" t="s">
        <v>535</v>
      </c>
      <c r="H1207" s="62">
        <v>2355572.61</v>
      </c>
    </row>
    <row r="1208" spans="1:8">
      <c r="A1208" s="119"/>
      <c r="B1208" s="119"/>
      <c r="C1208" s="120" t="str">
        <f>MID($G1208,1,7)</f>
        <v xml:space="preserve">S0134  </v>
      </c>
      <c r="D1208" s="119"/>
      <c r="E1208" s="173"/>
      <c r="F1208" s="120"/>
      <c r="G1208" s="121" t="s">
        <v>467</v>
      </c>
      <c r="H1208" s="122">
        <v>1899896.13</v>
      </c>
    </row>
    <row r="1209" spans="1:8">
      <c r="A1209" s="119"/>
      <c r="B1209" s="120" t="str">
        <f>MID($G1209,1,12)</f>
        <v xml:space="preserve">31111-0703  </v>
      </c>
      <c r="C1209" s="119"/>
      <c r="D1209" s="119"/>
      <c r="E1209" s="173"/>
      <c r="F1209" s="120"/>
      <c r="G1209" s="121" t="s">
        <v>8</v>
      </c>
      <c r="H1209" s="122">
        <v>1899896.13</v>
      </c>
    </row>
    <row r="1210" spans="1:8">
      <c r="B1210" s="82"/>
      <c r="C1210" s="82"/>
      <c r="D1210" s="11"/>
      <c r="E1210" s="170" t="s">
        <v>539</v>
      </c>
      <c r="F1210" s="9" t="str">
        <f t="shared" si="18"/>
        <v xml:space="preserve">6141  </v>
      </c>
      <c r="G1210" s="17" t="s">
        <v>12</v>
      </c>
      <c r="H1210" s="62">
        <v>1899896.13</v>
      </c>
    </row>
    <row r="1211" spans="1:8">
      <c r="A1211" s="119"/>
      <c r="B1211" s="119"/>
      <c r="C1211" s="120" t="str">
        <f>MID($G1211,1,7)</f>
        <v xml:space="preserve">S0135  </v>
      </c>
      <c r="D1211" s="119"/>
      <c r="E1211" s="173"/>
      <c r="F1211" s="120"/>
      <c r="G1211" s="121" t="s">
        <v>468</v>
      </c>
      <c r="H1211" s="122">
        <v>3653077.6</v>
      </c>
    </row>
    <row r="1212" spans="1:8">
      <c r="A1212" s="119"/>
      <c r="B1212" s="120" t="str">
        <f>MID($G1212,1,12)</f>
        <v xml:space="preserve">31111-0703  </v>
      </c>
      <c r="C1212" s="119"/>
      <c r="D1212" s="119"/>
      <c r="E1212" s="173"/>
      <c r="F1212" s="120"/>
      <c r="G1212" s="121" t="s">
        <v>8</v>
      </c>
      <c r="H1212" s="122">
        <v>3653077.6</v>
      </c>
    </row>
    <row r="1213" spans="1:8">
      <c r="B1213" s="82"/>
      <c r="C1213" s="82"/>
      <c r="D1213" s="33"/>
      <c r="E1213" s="170" t="s">
        <v>539</v>
      </c>
      <c r="F1213" s="9" t="str">
        <f t="shared" si="18"/>
        <v xml:space="preserve">6111  </v>
      </c>
      <c r="G1213" s="19" t="s">
        <v>19</v>
      </c>
      <c r="H1213" s="65">
        <v>3624224.41</v>
      </c>
    </row>
    <row r="1214" spans="1:8">
      <c r="B1214" s="82"/>
      <c r="C1214" s="82"/>
      <c r="D1214" s="33"/>
      <c r="E1214" s="170" t="s">
        <v>539</v>
      </c>
      <c r="F1214" s="9" t="str">
        <f t="shared" si="18"/>
        <v xml:space="preserve">6141  </v>
      </c>
      <c r="G1214" s="67" t="s">
        <v>12</v>
      </c>
      <c r="H1214" s="68">
        <v>28853.19</v>
      </c>
    </row>
    <row r="1215" spans="1:8">
      <c r="A1215" s="119"/>
      <c r="B1215" s="119"/>
      <c r="C1215" s="119"/>
      <c r="D1215" s="123" t="str">
        <f>MID($G1215,1,7)</f>
        <v xml:space="preserve">2.2.1  </v>
      </c>
      <c r="E1215" s="173"/>
      <c r="F1215" s="120"/>
      <c r="G1215" s="121" t="s">
        <v>10</v>
      </c>
      <c r="H1215" s="122">
        <v>8042000.5099999998</v>
      </c>
    </row>
    <row r="1216" spans="1:8">
      <c r="A1216" s="119"/>
      <c r="B1216" s="119"/>
      <c r="C1216" s="120" t="str">
        <f>MID($G1216,1,7)</f>
        <v xml:space="preserve">I0009  </v>
      </c>
      <c r="D1216" s="119"/>
      <c r="E1216" s="173"/>
      <c r="F1216" s="120"/>
      <c r="G1216" s="121" t="s">
        <v>469</v>
      </c>
      <c r="H1216" s="122">
        <v>198478.58</v>
      </c>
    </row>
    <row r="1217" spans="1:8">
      <c r="A1217" s="119"/>
      <c r="B1217" s="120" t="str">
        <f>MID($G1217,1,12)</f>
        <v xml:space="preserve">31111-0703  </v>
      </c>
      <c r="C1217" s="119"/>
      <c r="D1217" s="119"/>
      <c r="E1217" s="173"/>
      <c r="F1217" s="120"/>
      <c r="G1217" s="121" t="s">
        <v>8</v>
      </c>
      <c r="H1217" s="122">
        <v>198478.58</v>
      </c>
    </row>
    <row r="1218" spans="1:8">
      <c r="B1218" s="82"/>
      <c r="C1218" s="82"/>
      <c r="D1218" s="11"/>
      <c r="E1218" s="170" t="s">
        <v>539</v>
      </c>
      <c r="F1218" s="9" t="str">
        <f t="shared" si="18"/>
        <v xml:space="preserve">6141  </v>
      </c>
      <c r="G1218" s="18" t="s">
        <v>535</v>
      </c>
      <c r="H1218" s="62">
        <v>198478.58</v>
      </c>
    </row>
    <row r="1219" spans="1:8">
      <c r="A1219" s="119"/>
      <c r="B1219" s="119"/>
      <c r="C1219" s="120" t="str">
        <f>MID($G1219,1,7)</f>
        <v xml:space="preserve">I0115  </v>
      </c>
      <c r="D1219" s="119"/>
      <c r="E1219" s="173"/>
      <c r="F1219" s="120"/>
      <c r="G1219" s="121" t="s">
        <v>459</v>
      </c>
      <c r="H1219" s="122">
        <v>2529923.9</v>
      </c>
    </row>
    <row r="1220" spans="1:8">
      <c r="A1220" s="119"/>
      <c r="B1220" s="120" t="str">
        <f>MID($G1220,1,12)</f>
        <v xml:space="preserve">31111-0703  </v>
      </c>
      <c r="C1220" s="119"/>
      <c r="D1220" s="119"/>
      <c r="E1220" s="173"/>
      <c r="F1220" s="120"/>
      <c r="G1220" s="121" t="s">
        <v>8</v>
      </c>
      <c r="H1220" s="122">
        <v>2529923.9</v>
      </c>
    </row>
    <row r="1221" spans="1:8">
      <c r="B1221" s="82"/>
      <c r="C1221" s="82"/>
      <c r="D1221" s="11"/>
      <c r="E1221" s="170" t="s">
        <v>539</v>
      </c>
      <c r="F1221" s="9" t="str">
        <f t="shared" si="18"/>
        <v xml:space="preserve">6141  </v>
      </c>
      <c r="G1221" s="18" t="s">
        <v>535</v>
      </c>
      <c r="H1221" s="62">
        <v>2529923.9</v>
      </c>
    </row>
    <row r="1222" spans="1:8">
      <c r="A1222" s="119"/>
      <c r="B1222" s="119"/>
      <c r="C1222" s="120" t="str">
        <f>MID($G1222,1,7)</f>
        <v xml:space="preserve">S0136  </v>
      </c>
      <c r="D1222" s="119"/>
      <c r="E1222" s="173"/>
      <c r="F1222" s="120"/>
      <c r="G1222" s="121" t="s">
        <v>470</v>
      </c>
      <c r="H1222" s="122">
        <v>5313598.03</v>
      </c>
    </row>
    <row r="1223" spans="1:8">
      <c r="A1223" s="119"/>
      <c r="B1223" s="120" t="str">
        <f>MID($G1223,1,12)</f>
        <v xml:space="preserve">31111-0703  </v>
      </c>
      <c r="C1223" s="119"/>
      <c r="D1223" s="119"/>
      <c r="E1223" s="173"/>
      <c r="F1223" s="120"/>
      <c r="G1223" s="121" t="s">
        <v>8</v>
      </c>
      <c r="H1223" s="122">
        <v>5313598.03</v>
      </c>
    </row>
    <row r="1224" spans="1:8">
      <c r="B1224" s="82"/>
      <c r="C1224" s="82"/>
      <c r="D1224" s="33"/>
      <c r="E1224" s="170" t="s">
        <v>539</v>
      </c>
      <c r="F1224" s="9" t="str">
        <f t="shared" si="18"/>
        <v xml:space="preserve">6141  </v>
      </c>
      <c r="G1224" s="18" t="s">
        <v>12</v>
      </c>
      <c r="H1224" s="62">
        <v>5313598.03</v>
      </c>
    </row>
    <row r="1225" spans="1:8">
      <c r="A1225" s="119"/>
      <c r="B1225" s="119"/>
      <c r="C1225" s="119"/>
      <c r="D1225" s="123" t="str">
        <f>MID($G1225,1,7)</f>
        <v xml:space="preserve">2.2.3  </v>
      </c>
      <c r="E1225" s="173"/>
      <c r="F1225" s="120"/>
      <c r="G1225" s="121" t="s">
        <v>471</v>
      </c>
      <c r="H1225" s="122">
        <v>4598670.33</v>
      </c>
    </row>
    <row r="1226" spans="1:8">
      <c r="A1226" s="119"/>
      <c r="B1226" s="119"/>
      <c r="C1226" s="120" t="str">
        <f>MID($G1226,1,7)</f>
        <v xml:space="preserve">I0007  </v>
      </c>
      <c r="D1226" s="119"/>
      <c r="E1226" s="173"/>
      <c r="F1226" s="120"/>
      <c r="G1226" s="121" t="s">
        <v>472</v>
      </c>
      <c r="H1226" s="122">
        <v>4598670.33</v>
      </c>
    </row>
    <row r="1227" spans="1:8">
      <c r="A1227" s="119"/>
      <c r="B1227" s="120" t="str">
        <f>MID($G1227,1,12)</f>
        <v xml:space="preserve">31111-0703  </v>
      </c>
      <c r="C1227" s="119"/>
      <c r="D1227" s="119"/>
      <c r="E1227" s="173"/>
      <c r="F1227" s="120"/>
      <c r="G1227" s="121" t="s">
        <v>8</v>
      </c>
      <c r="H1227" s="122">
        <v>4598670.33</v>
      </c>
    </row>
    <row r="1228" spans="1:8">
      <c r="B1228" s="82"/>
      <c r="C1228" s="82"/>
      <c r="D1228" s="33"/>
      <c r="E1228" s="170" t="s">
        <v>539</v>
      </c>
      <c r="F1228" s="9" t="str">
        <f t="shared" si="18"/>
        <v xml:space="preserve">6141  </v>
      </c>
      <c r="G1228" s="18" t="s">
        <v>12</v>
      </c>
      <c r="H1228" s="62">
        <v>4598670.33</v>
      </c>
    </row>
    <row r="1229" spans="1:8">
      <c r="A1229" s="119"/>
      <c r="B1229" s="119"/>
      <c r="C1229" s="119"/>
      <c r="D1229" s="123" t="str">
        <f>MID($G1229,1,7)</f>
        <v xml:space="preserve">2.2.4  </v>
      </c>
      <c r="E1229" s="173"/>
      <c r="F1229" s="120"/>
      <c r="G1229" s="121" t="s">
        <v>192</v>
      </c>
      <c r="H1229" s="122">
        <v>3839479.95</v>
      </c>
    </row>
    <row r="1230" spans="1:8">
      <c r="A1230" s="119"/>
      <c r="B1230" s="119"/>
      <c r="C1230" s="120" t="str">
        <f>MID($G1230,1,7)</f>
        <v xml:space="preserve">I0118  </v>
      </c>
      <c r="D1230" s="119"/>
      <c r="E1230" s="173"/>
      <c r="F1230" s="120"/>
      <c r="G1230" s="121" t="s">
        <v>473</v>
      </c>
      <c r="H1230" s="122">
        <v>3839479.95</v>
      </c>
    </row>
    <row r="1231" spans="1:8">
      <c r="A1231" s="119"/>
      <c r="B1231" s="120" t="str">
        <f>MID($G1231,1,12)</f>
        <v xml:space="preserve">31111-0703  </v>
      </c>
      <c r="C1231" s="119"/>
      <c r="D1231" s="119"/>
      <c r="E1231" s="173"/>
      <c r="F1231" s="120"/>
      <c r="G1231" s="121" t="s">
        <v>8</v>
      </c>
      <c r="H1231" s="122">
        <v>3839479.95</v>
      </c>
    </row>
    <row r="1232" spans="1:8">
      <c r="B1232" s="82"/>
      <c r="C1232" s="82"/>
      <c r="D1232" s="33"/>
      <c r="E1232" s="170" t="s">
        <v>539</v>
      </c>
      <c r="F1232" s="9" t="str">
        <f t="shared" ref="F1232:F1285" si="19">MID($G1232,1,6)</f>
        <v xml:space="preserve">6141  </v>
      </c>
      <c r="G1232" s="18" t="s">
        <v>12</v>
      </c>
      <c r="H1232" s="62">
        <v>3839479.95</v>
      </c>
    </row>
    <row r="1233" spans="1:8">
      <c r="A1233" s="119"/>
      <c r="B1233" s="119"/>
      <c r="C1233" s="119"/>
      <c r="D1233" s="123" t="str">
        <f>MID($G1233,1,7)</f>
        <v xml:space="preserve">2.2.5  </v>
      </c>
      <c r="E1233" s="173"/>
      <c r="F1233" s="120"/>
      <c r="G1233" s="121" t="s">
        <v>18</v>
      </c>
      <c r="H1233" s="122">
        <v>18973905.879999999</v>
      </c>
    </row>
    <row r="1234" spans="1:8">
      <c r="A1234" s="119"/>
      <c r="B1234" s="119"/>
      <c r="C1234" s="120" t="str">
        <f>MID($G1234,1,7)</f>
        <v xml:space="preserve">I0132  </v>
      </c>
      <c r="D1234" s="119"/>
      <c r="E1234" s="173"/>
      <c r="F1234" s="120"/>
      <c r="G1234" s="121" t="s">
        <v>460</v>
      </c>
      <c r="H1234" s="122">
        <v>18973905.879999999</v>
      </c>
    </row>
    <row r="1235" spans="1:8">
      <c r="A1235" s="119"/>
      <c r="B1235" s="120" t="str">
        <f>MID($G1235,1,12)</f>
        <v xml:space="preserve">31111-0703  </v>
      </c>
      <c r="C1235" s="119"/>
      <c r="D1235" s="119"/>
      <c r="E1235" s="173"/>
      <c r="F1235" s="120"/>
      <c r="G1235" s="121" t="s">
        <v>8</v>
      </c>
      <c r="H1235" s="122">
        <v>18973905.879999999</v>
      </c>
    </row>
    <row r="1236" spans="1:8">
      <c r="B1236" s="82"/>
      <c r="C1236" s="82"/>
      <c r="D1236" s="33"/>
      <c r="E1236" s="170" t="s">
        <v>539</v>
      </c>
      <c r="F1236" s="9" t="str">
        <f t="shared" si="19"/>
        <v xml:space="preserve">6111  </v>
      </c>
      <c r="G1236" s="18" t="s">
        <v>19</v>
      </c>
      <c r="H1236" s="62">
        <v>18973905.879999999</v>
      </c>
    </row>
    <row r="1237" spans="1:8">
      <c r="A1237" s="119"/>
      <c r="B1237" s="119"/>
      <c r="C1237" s="119"/>
      <c r="D1237" s="123" t="str">
        <f>MID($G1237,1,7)</f>
        <v xml:space="preserve">4.1.1  </v>
      </c>
      <c r="E1237" s="173"/>
      <c r="F1237" s="120"/>
      <c r="G1237" s="121" t="s">
        <v>474</v>
      </c>
      <c r="H1237" s="122">
        <v>699421.29</v>
      </c>
    </row>
    <row r="1238" spans="1:8">
      <c r="A1238" s="119"/>
      <c r="B1238" s="119"/>
      <c r="C1238" s="120" t="str">
        <f>MID($G1238,1,7)</f>
        <v xml:space="preserve">I0028  </v>
      </c>
      <c r="D1238" s="119"/>
      <c r="E1238" s="173"/>
      <c r="F1238" s="120"/>
      <c r="G1238" s="121" t="s">
        <v>475</v>
      </c>
      <c r="H1238" s="122">
        <v>699421.29</v>
      </c>
    </row>
    <row r="1239" spans="1:8">
      <c r="A1239" s="119"/>
      <c r="B1239" s="120" t="str">
        <f>MID($G1239,1,12)</f>
        <v xml:space="preserve">31111-0703  </v>
      </c>
      <c r="C1239" s="119"/>
      <c r="D1239" s="119"/>
      <c r="E1239" s="173"/>
      <c r="F1239" s="120"/>
      <c r="G1239" s="121" t="s">
        <v>8</v>
      </c>
      <c r="H1239" s="122">
        <v>699421.29</v>
      </c>
    </row>
    <row r="1240" spans="1:8">
      <c r="B1240" s="82"/>
      <c r="C1240" s="82"/>
      <c r="D1240" s="33"/>
      <c r="E1240" s="170" t="s">
        <v>539</v>
      </c>
      <c r="F1240" s="9" t="str">
        <f t="shared" si="19"/>
        <v xml:space="preserve">6141  </v>
      </c>
      <c r="G1240" s="18" t="s">
        <v>12</v>
      </c>
      <c r="H1240" s="62">
        <v>699421.29</v>
      </c>
    </row>
    <row r="1241" spans="1:8">
      <c r="A1241" s="109"/>
      <c r="B1241" s="109"/>
      <c r="C1241" s="109"/>
      <c r="D1241" s="109"/>
      <c r="E1241" s="180"/>
      <c r="F1241" s="110"/>
      <c r="G1241" s="113" t="s">
        <v>476</v>
      </c>
      <c r="H1241" s="114">
        <v>10964651.779999999</v>
      </c>
    </row>
    <row r="1242" spans="1:8">
      <c r="A1242" s="82"/>
      <c r="B1242" s="82"/>
      <c r="C1242" s="82"/>
      <c r="D1242" s="82"/>
      <c r="E1242" s="175"/>
      <c r="F1242" s="12"/>
      <c r="G1242" s="63"/>
    </row>
    <row r="1243" spans="1:8">
      <c r="A1243" s="82"/>
      <c r="B1243" s="82"/>
      <c r="C1243" s="82"/>
      <c r="D1243" s="82"/>
      <c r="E1243" s="175"/>
      <c r="F1243" s="12"/>
      <c r="G1243" s="63"/>
    </row>
    <row r="1244" spans="1:8">
      <c r="A1244" s="82"/>
      <c r="B1244" s="82"/>
      <c r="C1244" s="82"/>
      <c r="D1244" s="82"/>
      <c r="E1244" s="175"/>
      <c r="F1244" s="12"/>
      <c r="G1244" s="1"/>
    </row>
    <row r="1245" spans="1:8">
      <c r="A1245" s="109">
        <v>51507</v>
      </c>
      <c r="B1245" s="109"/>
      <c r="C1245" s="109"/>
      <c r="D1245" s="109"/>
      <c r="E1245" s="180"/>
      <c r="F1245" s="110"/>
      <c r="G1245" s="111" t="s">
        <v>433</v>
      </c>
      <c r="H1245" s="114">
        <v>63002297.689999998</v>
      </c>
    </row>
    <row r="1246" spans="1:8">
      <c r="A1246" s="119"/>
      <c r="B1246" s="119"/>
      <c r="C1246" s="119"/>
      <c r="D1246" s="123" t="str">
        <f>MID($G1246,1,7)</f>
        <v xml:space="preserve">1.5.1  </v>
      </c>
      <c r="E1246" s="173"/>
      <c r="F1246" s="120"/>
      <c r="G1246" s="121" t="s">
        <v>6</v>
      </c>
      <c r="H1246" s="122">
        <v>4722.2</v>
      </c>
    </row>
    <row r="1247" spans="1:8">
      <c r="A1247" s="119"/>
      <c r="B1247" s="119"/>
      <c r="C1247" s="120" t="str">
        <f>MID($G1247,1,7)</f>
        <v xml:space="preserve">I0008  </v>
      </c>
      <c r="D1247" s="119"/>
      <c r="E1247" s="173"/>
      <c r="F1247" s="120"/>
      <c r="G1247" s="121" t="s">
        <v>458</v>
      </c>
      <c r="H1247" s="122">
        <v>4722.2</v>
      </c>
    </row>
    <row r="1248" spans="1:8">
      <c r="A1248" s="119"/>
      <c r="B1248" s="120" t="str">
        <f>MID($G1248,1,12)</f>
        <v xml:space="preserve">31111-0501  </v>
      </c>
      <c r="C1248" s="119"/>
      <c r="D1248" s="119"/>
      <c r="E1248" s="173"/>
      <c r="F1248" s="120"/>
      <c r="G1248" s="121" t="s">
        <v>4</v>
      </c>
      <c r="H1248" s="122">
        <v>4722.2</v>
      </c>
    </row>
    <row r="1249" spans="1:8">
      <c r="A1249" s="84"/>
      <c r="B1249" s="82"/>
      <c r="C1249" s="82"/>
      <c r="D1249" s="33"/>
      <c r="E1249" s="175" t="s">
        <v>561</v>
      </c>
      <c r="F1249" s="9" t="str">
        <f t="shared" si="19"/>
        <v xml:space="preserve">3411  </v>
      </c>
      <c r="G1249" s="18" t="s">
        <v>235</v>
      </c>
      <c r="H1249" s="62">
        <v>4722.2</v>
      </c>
    </row>
    <row r="1250" spans="1:8">
      <c r="A1250" s="119"/>
      <c r="B1250" s="119"/>
      <c r="C1250" s="119"/>
      <c r="D1250" s="123" t="str">
        <f>MID($G1250,1,7)</f>
        <v xml:space="preserve">2.1.3  </v>
      </c>
      <c r="E1250" s="173"/>
      <c r="F1250" s="120"/>
      <c r="G1250" s="121" t="s">
        <v>465</v>
      </c>
      <c r="H1250" s="122">
        <v>2804185.75</v>
      </c>
    </row>
    <row r="1251" spans="1:8">
      <c r="A1251" s="119"/>
      <c r="B1251" s="119"/>
      <c r="C1251" s="120" t="str">
        <f>MID($G1251,1,7)</f>
        <v xml:space="preserve">I0113  </v>
      </c>
      <c r="D1251" s="119"/>
      <c r="E1251" s="173"/>
      <c r="F1251" s="120"/>
      <c r="G1251" s="121" t="s">
        <v>466</v>
      </c>
      <c r="H1251" s="122">
        <v>2804185.75</v>
      </c>
    </row>
    <row r="1252" spans="1:8">
      <c r="A1252" s="119"/>
      <c r="B1252" s="120" t="str">
        <f>MID($G1252,1,12)</f>
        <v xml:space="preserve">31111-0703  </v>
      </c>
      <c r="C1252" s="119"/>
      <c r="D1252" s="119"/>
      <c r="E1252" s="173"/>
      <c r="F1252" s="120"/>
      <c r="G1252" s="121" t="s">
        <v>8</v>
      </c>
      <c r="H1252" s="122">
        <v>2804185.75</v>
      </c>
    </row>
    <row r="1253" spans="1:8">
      <c r="A1253" s="84"/>
      <c r="B1253" s="82"/>
      <c r="C1253" s="82"/>
      <c r="D1253" s="11"/>
      <c r="E1253" s="175" t="s">
        <v>539</v>
      </c>
      <c r="F1253" s="9" t="str">
        <f t="shared" si="19"/>
        <v xml:space="preserve">6141  </v>
      </c>
      <c r="G1253" s="18" t="s">
        <v>12</v>
      </c>
      <c r="H1253" s="62">
        <v>2804185.75</v>
      </c>
    </row>
    <row r="1254" spans="1:8">
      <c r="A1254" s="119"/>
      <c r="B1254" s="119"/>
      <c r="C1254" s="120" t="str">
        <f>MID($G1254,1,7)</f>
        <v xml:space="preserve">S0134  </v>
      </c>
      <c r="D1254" s="119"/>
      <c r="E1254" s="173"/>
      <c r="F1254" s="120"/>
      <c r="G1254" s="121" t="s">
        <v>467</v>
      </c>
      <c r="H1254" s="122">
        <v>0</v>
      </c>
    </row>
    <row r="1255" spans="1:8">
      <c r="A1255" s="119"/>
      <c r="B1255" s="120" t="str">
        <f>MID($G1255,1,12)</f>
        <v xml:space="preserve">31111-0703  </v>
      </c>
      <c r="C1255" s="119"/>
      <c r="D1255" s="119"/>
      <c r="E1255" s="173"/>
      <c r="F1255" s="120"/>
      <c r="G1255" s="121" t="s">
        <v>8</v>
      </c>
      <c r="H1255" s="122">
        <v>0</v>
      </c>
    </row>
    <row r="1256" spans="1:8">
      <c r="A1256" s="84"/>
      <c r="B1256" s="82"/>
      <c r="C1256" s="82"/>
      <c r="D1256" s="11"/>
      <c r="E1256" s="175" t="s">
        <v>539</v>
      </c>
      <c r="F1256" s="9" t="str">
        <f t="shared" si="19"/>
        <v xml:space="preserve">6141  </v>
      </c>
      <c r="G1256" s="18" t="s">
        <v>12</v>
      </c>
      <c r="H1256" s="62">
        <v>0</v>
      </c>
    </row>
    <row r="1257" spans="1:8">
      <c r="A1257" s="119"/>
      <c r="B1257" s="119"/>
      <c r="C1257" s="120" t="str">
        <f>MID($G1257,1,7)</f>
        <v xml:space="preserve">S0135  </v>
      </c>
      <c r="D1257" s="119"/>
      <c r="E1257" s="173"/>
      <c r="F1257" s="120"/>
      <c r="G1257" s="121" t="s">
        <v>468</v>
      </c>
      <c r="H1257" s="122">
        <v>0</v>
      </c>
    </row>
    <row r="1258" spans="1:8">
      <c r="A1258" s="119"/>
      <c r="B1258" s="120" t="str">
        <f>MID($G1258,1,12)</f>
        <v xml:space="preserve">31111-0703  </v>
      </c>
      <c r="C1258" s="119"/>
      <c r="D1258" s="119"/>
      <c r="E1258" s="173"/>
      <c r="F1258" s="120"/>
      <c r="G1258" s="121" t="s">
        <v>8</v>
      </c>
      <c r="H1258" s="122">
        <v>0</v>
      </c>
    </row>
    <row r="1259" spans="1:8">
      <c r="A1259" s="84"/>
      <c r="B1259" s="82"/>
      <c r="C1259" s="82"/>
      <c r="D1259" s="33"/>
      <c r="E1259" s="175" t="s">
        <v>539</v>
      </c>
      <c r="F1259" s="9" t="str">
        <f t="shared" si="19"/>
        <v xml:space="preserve">6141  </v>
      </c>
      <c r="G1259" s="18" t="s">
        <v>12</v>
      </c>
      <c r="H1259" s="62">
        <v>0</v>
      </c>
    </row>
    <row r="1260" spans="1:8">
      <c r="A1260" s="119"/>
      <c r="B1260" s="119"/>
      <c r="C1260" s="119"/>
      <c r="D1260" s="123" t="str">
        <f>MID($G1260,1,7)</f>
        <v xml:space="preserve">2.2.1  </v>
      </c>
      <c r="E1260" s="173"/>
      <c r="F1260" s="120"/>
      <c r="G1260" s="121" t="s">
        <v>10</v>
      </c>
      <c r="H1260" s="122">
        <v>7609762.1799999997</v>
      </c>
    </row>
    <row r="1261" spans="1:8">
      <c r="A1261" s="119"/>
      <c r="B1261" s="119"/>
      <c r="C1261" s="120" t="str">
        <f>MID($G1261,1,7)</f>
        <v xml:space="preserve">I0009  </v>
      </c>
      <c r="D1261" s="119"/>
      <c r="E1261" s="173"/>
      <c r="F1261" s="120"/>
      <c r="G1261" s="121" t="s">
        <v>469</v>
      </c>
      <c r="H1261" s="122">
        <v>0</v>
      </c>
    </row>
    <row r="1262" spans="1:8">
      <c r="A1262" s="119"/>
      <c r="B1262" s="120" t="str">
        <f>MID($G1262,1,12)</f>
        <v xml:space="preserve">31111-0703  </v>
      </c>
      <c r="C1262" s="119"/>
      <c r="D1262" s="119"/>
      <c r="E1262" s="173"/>
      <c r="F1262" s="120"/>
      <c r="G1262" s="121" t="s">
        <v>8</v>
      </c>
      <c r="H1262" s="122">
        <v>0</v>
      </c>
    </row>
    <row r="1263" spans="1:8">
      <c r="A1263" s="84"/>
      <c r="B1263" s="82"/>
      <c r="C1263" s="82"/>
      <c r="D1263" s="11"/>
      <c r="E1263" s="175" t="s">
        <v>539</v>
      </c>
      <c r="F1263" s="9" t="str">
        <f t="shared" si="19"/>
        <v xml:space="preserve">6141  </v>
      </c>
      <c r="G1263" s="18" t="s">
        <v>535</v>
      </c>
      <c r="H1263" s="62">
        <v>0</v>
      </c>
    </row>
    <row r="1264" spans="1:8">
      <c r="A1264" s="119"/>
      <c r="B1264" s="119"/>
      <c r="C1264" s="120" t="str">
        <f>MID($G1264,1,7)</f>
        <v xml:space="preserve">I0115  </v>
      </c>
      <c r="D1264" s="119"/>
      <c r="E1264" s="173"/>
      <c r="F1264" s="120"/>
      <c r="G1264" s="121" t="s">
        <v>459</v>
      </c>
      <c r="H1264" s="122">
        <v>7609762.1799999997</v>
      </c>
    </row>
    <row r="1265" spans="1:8">
      <c r="A1265" s="119"/>
      <c r="B1265" s="120" t="str">
        <f>MID($G1265,1,12)</f>
        <v xml:space="preserve">31111-0703  </v>
      </c>
      <c r="C1265" s="119"/>
      <c r="D1265" s="119"/>
      <c r="E1265" s="173"/>
      <c r="F1265" s="120"/>
      <c r="G1265" s="121" t="s">
        <v>8</v>
      </c>
      <c r="H1265" s="122">
        <v>7609762.1799999997</v>
      </c>
    </row>
    <row r="1266" spans="1:8">
      <c r="A1266" s="84"/>
      <c r="B1266" s="82"/>
      <c r="C1266" s="82"/>
      <c r="D1266" s="33"/>
      <c r="E1266" s="175" t="s">
        <v>539</v>
      </c>
      <c r="F1266" s="9" t="str">
        <f t="shared" si="19"/>
        <v xml:space="preserve">6141  </v>
      </c>
      <c r="G1266" s="18" t="s">
        <v>12</v>
      </c>
      <c r="H1266" s="62">
        <v>7609762.1799999997</v>
      </c>
    </row>
    <row r="1267" spans="1:8">
      <c r="A1267" s="119"/>
      <c r="B1267" s="119"/>
      <c r="C1267" s="119"/>
      <c r="D1267" s="123" t="str">
        <f>MID($G1267,1,7)</f>
        <v xml:space="preserve">2.2.3  </v>
      </c>
      <c r="E1267" s="173"/>
      <c r="F1267" s="120"/>
      <c r="G1267" s="121" t="s">
        <v>471</v>
      </c>
      <c r="H1267" s="122">
        <v>650232.72</v>
      </c>
    </row>
    <row r="1268" spans="1:8">
      <c r="A1268" s="119"/>
      <c r="B1268" s="119"/>
      <c r="C1268" s="120" t="str">
        <f>MID($G1268,1,7)</f>
        <v xml:space="preserve">I0007  </v>
      </c>
      <c r="D1268" s="119"/>
      <c r="E1268" s="173"/>
      <c r="F1268" s="120"/>
      <c r="G1268" s="121" t="s">
        <v>472</v>
      </c>
      <c r="H1268" s="122">
        <v>650232.72</v>
      </c>
    </row>
    <row r="1269" spans="1:8">
      <c r="A1269" s="119"/>
      <c r="B1269" s="120" t="str">
        <f>MID($G1269,1,12)</f>
        <v xml:space="preserve">31111-0703  </v>
      </c>
      <c r="C1269" s="119"/>
      <c r="D1269" s="119"/>
      <c r="E1269" s="173"/>
      <c r="F1269" s="120"/>
      <c r="G1269" s="121" t="s">
        <v>8</v>
      </c>
      <c r="H1269" s="122">
        <v>650232.72</v>
      </c>
    </row>
    <row r="1270" spans="1:8">
      <c r="A1270" s="84"/>
      <c r="B1270" s="82"/>
      <c r="C1270" s="82"/>
      <c r="D1270" s="33"/>
      <c r="E1270" s="175" t="s">
        <v>539</v>
      </c>
      <c r="F1270" s="9" t="str">
        <f t="shared" si="19"/>
        <v xml:space="preserve">6141  </v>
      </c>
      <c r="G1270" s="18" t="s">
        <v>12</v>
      </c>
      <c r="H1270" s="62">
        <v>650232.72</v>
      </c>
    </row>
    <row r="1271" spans="1:8">
      <c r="A1271" s="119"/>
      <c r="B1271" s="119"/>
      <c r="C1271" s="119"/>
      <c r="D1271" s="123" t="str">
        <f>MID($G1271,1,7)</f>
        <v xml:space="preserve">2.2.4  </v>
      </c>
      <c r="E1271" s="173"/>
      <c r="F1271" s="120"/>
      <c r="G1271" s="121" t="s">
        <v>192</v>
      </c>
      <c r="H1271" s="122">
        <v>4108303.6</v>
      </c>
    </row>
    <row r="1272" spans="1:8">
      <c r="A1272" s="119"/>
      <c r="B1272" s="119"/>
      <c r="C1272" s="120" t="str">
        <f>MID($G1272,1,7)</f>
        <v xml:space="preserve">I0118  </v>
      </c>
      <c r="D1272" s="119"/>
      <c r="E1272" s="173"/>
      <c r="F1272" s="120"/>
      <c r="G1272" s="121" t="s">
        <v>473</v>
      </c>
      <c r="H1272" s="122">
        <v>4108303.6</v>
      </c>
    </row>
    <row r="1273" spans="1:8">
      <c r="A1273" s="119"/>
      <c r="B1273" s="120" t="str">
        <f>MID($G1273,1,12)</f>
        <v xml:space="preserve">31111-0703  </v>
      </c>
      <c r="C1273" s="119"/>
      <c r="D1273" s="119"/>
      <c r="E1273" s="173"/>
      <c r="F1273" s="120"/>
      <c r="G1273" s="121" t="s">
        <v>8</v>
      </c>
      <c r="H1273" s="122">
        <v>4108303.6</v>
      </c>
    </row>
    <row r="1274" spans="1:8">
      <c r="A1274" s="84"/>
      <c r="B1274" s="82"/>
      <c r="C1274" s="82"/>
      <c r="D1274" s="33"/>
      <c r="E1274" s="175" t="s">
        <v>539</v>
      </c>
      <c r="F1274" s="9" t="str">
        <f t="shared" si="19"/>
        <v xml:space="preserve">6141  </v>
      </c>
      <c r="G1274" s="18" t="s">
        <v>12</v>
      </c>
      <c r="H1274" s="62">
        <v>4108303.6</v>
      </c>
    </row>
    <row r="1275" spans="1:8">
      <c r="A1275" s="119"/>
      <c r="B1275" s="119"/>
      <c r="C1275" s="119"/>
      <c r="D1275" s="123" t="str">
        <f>MID($G1275,1,7)</f>
        <v xml:space="preserve">2.2.5  </v>
      </c>
      <c r="E1275" s="173"/>
      <c r="F1275" s="120"/>
      <c r="G1275" s="121" t="s">
        <v>18</v>
      </c>
      <c r="H1275" s="122">
        <v>8275952.75</v>
      </c>
    </row>
    <row r="1276" spans="1:8">
      <c r="A1276" s="119"/>
      <c r="B1276" s="119"/>
      <c r="C1276" s="120" t="str">
        <f>MID($G1276,1,7)</f>
        <v xml:space="preserve">I0132  </v>
      </c>
      <c r="D1276" s="119"/>
      <c r="E1276" s="173"/>
      <c r="F1276" s="120"/>
      <c r="G1276" s="121" t="s">
        <v>460</v>
      </c>
      <c r="H1276" s="122">
        <v>6284832.4199999999</v>
      </c>
    </row>
    <row r="1277" spans="1:8">
      <c r="A1277" s="119"/>
      <c r="B1277" s="120" t="str">
        <f>MID($G1277,1,12)</f>
        <v xml:space="preserve">31111-0703  </v>
      </c>
      <c r="C1277" s="119"/>
      <c r="D1277" s="119"/>
      <c r="E1277" s="173"/>
      <c r="F1277" s="120"/>
      <c r="G1277" s="121" t="s">
        <v>8</v>
      </c>
      <c r="H1277" s="122">
        <v>6284832.4199999999</v>
      </c>
    </row>
    <row r="1278" spans="1:8">
      <c r="A1278" s="84"/>
      <c r="B1278" s="82"/>
      <c r="C1278" s="82"/>
      <c r="D1278" s="33"/>
      <c r="E1278" s="175" t="s">
        <v>539</v>
      </c>
      <c r="F1278" s="9" t="str">
        <f t="shared" si="19"/>
        <v xml:space="preserve">6111  </v>
      </c>
      <c r="G1278" s="18" t="s">
        <v>19</v>
      </c>
      <c r="H1278" s="62">
        <v>6284832.4199999999</v>
      </c>
    </row>
    <row r="1279" spans="1:8">
      <c r="A1279" s="119"/>
      <c r="B1279" s="119"/>
      <c r="C1279" s="120" t="str">
        <f>MID($G1279,1,7)</f>
        <v xml:space="preserve">S0137  </v>
      </c>
      <c r="D1279" s="119"/>
      <c r="E1279" s="173"/>
      <c r="F1279" s="120"/>
      <c r="G1279" s="121" t="s">
        <v>17</v>
      </c>
      <c r="H1279" s="122">
        <v>1991120.33</v>
      </c>
    </row>
    <row r="1280" spans="1:8">
      <c r="A1280" s="119"/>
      <c r="B1280" s="120" t="str">
        <f>MID($G1280,1,12)</f>
        <v xml:space="preserve">31111-0703  </v>
      </c>
      <c r="C1280" s="119"/>
      <c r="D1280" s="119"/>
      <c r="E1280" s="173"/>
      <c r="F1280" s="120"/>
      <c r="G1280" s="121" t="s">
        <v>8</v>
      </c>
      <c r="H1280" s="122">
        <v>1991120.33</v>
      </c>
    </row>
    <row r="1281" spans="1:8">
      <c r="A1281" s="84"/>
      <c r="B1281" s="82"/>
      <c r="C1281" s="82"/>
      <c r="D1281" s="33"/>
      <c r="E1281" s="175" t="s">
        <v>539</v>
      </c>
      <c r="F1281" s="9" t="str">
        <f t="shared" si="19"/>
        <v xml:space="preserve">6111  </v>
      </c>
      <c r="G1281" s="18" t="s">
        <v>19</v>
      </c>
      <c r="H1281" s="62">
        <v>1991120.33</v>
      </c>
    </row>
    <row r="1282" spans="1:8">
      <c r="A1282" s="119"/>
      <c r="B1282" s="119"/>
      <c r="C1282" s="119"/>
      <c r="D1282" s="123" t="str">
        <f>MID($G1282,1,7)</f>
        <v xml:space="preserve">4.1.1  </v>
      </c>
      <c r="E1282" s="173"/>
      <c r="F1282" s="120"/>
      <c r="G1282" s="121" t="s">
        <v>474</v>
      </c>
      <c r="H1282" s="122">
        <v>1541388.89</v>
      </c>
    </row>
    <row r="1283" spans="1:8">
      <c r="A1283" s="119"/>
      <c r="B1283" s="119"/>
      <c r="C1283" s="120" t="str">
        <f>MID($G1283,1,7)</f>
        <v xml:space="preserve">I0028  </v>
      </c>
      <c r="D1283" s="119"/>
      <c r="E1283" s="173"/>
      <c r="F1283" s="120"/>
      <c r="G1283" s="121" t="s">
        <v>475</v>
      </c>
      <c r="H1283" s="122">
        <v>1541388.89</v>
      </c>
    </row>
    <row r="1284" spans="1:8">
      <c r="A1284" s="119"/>
      <c r="B1284" s="120" t="str">
        <f>MID($G1284,1,12)</f>
        <v xml:space="preserve">31111-0703  </v>
      </c>
      <c r="C1284" s="119"/>
      <c r="D1284" s="119"/>
      <c r="E1284" s="173"/>
      <c r="F1284" s="120"/>
      <c r="G1284" s="121" t="s">
        <v>8</v>
      </c>
      <c r="H1284" s="122">
        <v>1541388.89</v>
      </c>
    </row>
    <row r="1285" spans="1:8">
      <c r="A1285" s="84"/>
      <c r="B1285" s="82"/>
      <c r="C1285" s="82"/>
      <c r="D1285" s="33"/>
      <c r="E1285" s="175" t="s">
        <v>539</v>
      </c>
      <c r="F1285" s="9" t="str">
        <f t="shared" si="19"/>
        <v xml:space="preserve">6141  </v>
      </c>
      <c r="G1285" s="18" t="s">
        <v>12</v>
      </c>
      <c r="H1285" s="62">
        <v>1541388.89</v>
      </c>
    </row>
    <row r="1286" spans="1:8">
      <c r="A1286" s="109"/>
      <c r="B1286" s="109"/>
      <c r="C1286" s="109"/>
      <c r="D1286" s="109"/>
      <c r="E1286" s="180"/>
      <c r="F1286" s="110"/>
      <c r="G1286" s="113" t="s">
        <v>477</v>
      </c>
      <c r="H1286" s="114">
        <v>38007749.599999994</v>
      </c>
    </row>
    <row r="1287" spans="1:8">
      <c r="B1287" s="82"/>
      <c r="C1287" s="82"/>
      <c r="D1287" s="82"/>
      <c r="F1287" s="12"/>
    </row>
    <row r="1288" spans="1:8">
      <c r="B1288" s="82"/>
      <c r="C1288" s="82"/>
      <c r="D1288" s="82"/>
      <c r="F1288" s="12"/>
    </row>
    <row r="1289" spans="1:8">
      <c r="B1289" s="82"/>
      <c r="C1289" s="82"/>
      <c r="D1289" s="82"/>
      <c r="F1289" s="12"/>
    </row>
    <row r="1290" spans="1:8">
      <c r="A1290" s="109">
        <v>51408</v>
      </c>
      <c r="B1290" s="109"/>
      <c r="C1290" s="109"/>
      <c r="D1290" s="109"/>
      <c r="E1290" s="180"/>
      <c r="F1290" s="110"/>
      <c r="G1290" s="111" t="s">
        <v>437</v>
      </c>
      <c r="H1290" s="114">
        <v>1625823.43</v>
      </c>
    </row>
    <row r="1291" spans="1:8">
      <c r="A1291" s="119"/>
      <c r="B1291" s="119"/>
      <c r="C1291" s="119"/>
      <c r="D1291" s="123" t="str">
        <f>MID($G1291,1,7)</f>
        <v xml:space="preserve">1.3.4  </v>
      </c>
      <c r="E1291" s="173"/>
      <c r="F1291" s="120"/>
      <c r="G1291" s="124" t="s">
        <v>22</v>
      </c>
      <c r="H1291" s="122">
        <v>1625823.43</v>
      </c>
    </row>
    <row r="1292" spans="1:8">
      <c r="A1292" s="119"/>
      <c r="B1292" s="119"/>
      <c r="C1292" s="120" t="str">
        <f>MID($G1292,1,7)</f>
        <v xml:space="preserve">I0001  </v>
      </c>
      <c r="D1292" s="119"/>
      <c r="E1292" s="173"/>
      <c r="F1292" s="120"/>
      <c r="G1292" s="124" t="s">
        <v>478</v>
      </c>
      <c r="H1292" s="122">
        <v>1625823.43</v>
      </c>
    </row>
    <row r="1293" spans="1:8">
      <c r="A1293" s="115"/>
      <c r="B1293" s="116" t="str">
        <f>MID($G1293,1,12)</f>
        <v xml:space="preserve">31111-1501  </v>
      </c>
      <c r="C1293" s="115"/>
      <c r="D1293" s="115"/>
      <c r="E1293" s="172"/>
      <c r="F1293" s="141"/>
      <c r="G1293" s="142" t="s">
        <v>20</v>
      </c>
      <c r="H1293" s="143">
        <v>1625823.43</v>
      </c>
    </row>
    <row r="1294" spans="1:8">
      <c r="A1294" s="86"/>
      <c r="B1294" s="86"/>
      <c r="C1294" s="86"/>
      <c r="D1294" s="86"/>
      <c r="E1294" s="176" t="s">
        <v>561</v>
      </c>
      <c r="F1294" s="75" t="str">
        <f t="shared" ref="F1294:F1356" si="20">MID($G1294,1,6)</f>
        <v xml:space="preserve">2612  </v>
      </c>
      <c r="G1294" s="52" t="s">
        <v>23</v>
      </c>
      <c r="H1294" s="66">
        <v>1625823.43</v>
      </c>
    </row>
    <row r="1295" spans="1:8">
      <c r="A1295" s="84"/>
      <c r="B1295" s="82"/>
      <c r="C1295" s="82"/>
      <c r="D1295" s="82"/>
      <c r="E1295" s="175"/>
      <c r="F1295" s="9"/>
      <c r="G1295" s="20"/>
      <c r="H1295" s="55"/>
    </row>
    <row r="1296" spans="1:8">
      <c r="A1296" s="84"/>
      <c r="B1296" s="82"/>
      <c r="C1296" s="82"/>
      <c r="D1296" s="82"/>
      <c r="E1296" s="175"/>
      <c r="F1296" s="9"/>
      <c r="G1296" s="20"/>
      <c r="H1296" s="55"/>
    </row>
    <row r="1297" spans="1:8">
      <c r="A1297" s="84"/>
      <c r="B1297" s="82"/>
      <c r="C1297" s="82"/>
      <c r="D1297" s="82"/>
      <c r="E1297" s="175"/>
      <c r="F1297" s="9"/>
      <c r="G1297" s="20"/>
      <c r="H1297" s="55"/>
    </row>
    <row r="1298" spans="1:8">
      <c r="A1298" s="109">
        <v>51508</v>
      </c>
      <c r="B1298" s="109"/>
      <c r="C1298" s="109"/>
      <c r="D1298" s="109"/>
      <c r="E1298" s="180"/>
      <c r="F1298" s="110"/>
      <c r="G1298" s="111" t="s">
        <v>439</v>
      </c>
      <c r="H1298" s="114">
        <f>69504429.28+H1444</f>
        <v>72791218.810000002</v>
      </c>
    </row>
    <row r="1299" spans="1:8">
      <c r="A1299" s="119"/>
      <c r="B1299" s="119"/>
      <c r="C1299" s="119"/>
      <c r="D1299" s="123" t="str">
        <f>MID($G1299,1,7)</f>
        <v xml:space="preserve">1.3.4  </v>
      </c>
      <c r="E1299" s="173"/>
      <c r="F1299" s="120"/>
      <c r="G1299" s="124" t="s">
        <v>22</v>
      </c>
      <c r="H1299" s="122">
        <v>10562513.300000001</v>
      </c>
    </row>
    <row r="1300" spans="1:8">
      <c r="A1300" s="119"/>
      <c r="B1300" s="119"/>
      <c r="C1300" s="120" t="str">
        <f>MID($G1300,1,7)</f>
        <v xml:space="preserve">I0001  </v>
      </c>
      <c r="D1300" s="119"/>
      <c r="E1300" s="173"/>
      <c r="F1300" s="120"/>
      <c r="G1300" s="124" t="s">
        <v>478</v>
      </c>
      <c r="H1300" s="122">
        <v>10562513.300000001</v>
      </c>
    </row>
    <row r="1301" spans="1:8">
      <c r="A1301" s="119"/>
      <c r="B1301" s="120" t="str">
        <f>MID($G1301,1,12)</f>
        <v xml:space="preserve">31111-1501  </v>
      </c>
      <c r="C1301" s="119"/>
      <c r="D1301" s="119"/>
      <c r="E1301" s="173"/>
      <c r="F1301" s="120"/>
      <c r="G1301" s="124" t="s">
        <v>20</v>
      </c>
      <c r="H1301" s="122">
        <v>10562513.300000001</v>
      </c>
    </row>
    <row r="1302" spans="1:8">
      <c r="A1302" s="84"/>
      <c r="B1302" s="82"/>
      <c r="C1302" s="82"/>
      <c r="D1302" s="82"/>
      <c r="E1302" s="175" t="s">
        <v>561</v>
      </c>
      <c r="F1302" s="9" t="str">
        <f t="shared" si="20"/>
        <v xml:space="preserve">2612  </v>
      </c>
      <c r="G1302" s="70" t="s">
        <v>23</v>
      </c>
      <c r="H1302" s="65">
        <v>7670999.0800000001</v>
      </c>
    </row>
    <row r="1303" spans="1:8">
      <c r="A1303" s="84"/>
      <c r="B1303" s="82"/>
      <c r="C1303" s="82"/>
      <c r="D1303" s="82"/>
      <c r="E1303" s="175" t="s">
        <v>561</v>
      </c>
      <c r="F1303" s="9" t="str">
        <f t="shared" si="20"/>
        <v xml:space="preserve">2961  </v>
      </c>
      <c r="G1303" s="71" t="s">
        <v>104</v>
      </c>
      <c r="H1303" s="66">
        <v>1410969.47</v>
      </c>
    </row>
    <row r="1304" spans="1:8">
      <c r="A1304" s="84"/>
      <c r="B1304" s="82"/>
      <c r="C1304" s="82"/>
      <c r="D1304" s="82"/>
      <c r="E1304" s="175" t="s">
        <v>561</v>
      </c>
      <c r="F1304" s="9" t="str">
        <f t="shared" si="20"/>
        <v xml:space="preserve">2981  </v>
      </c>
      <c r="G1304" s="71" t="s">
        <v>479</v>
      </c>
      <c r="H1304" s="66">
        <v>327734.8</v>
      </c>
    </row>
    <row r="1305" spans="1:8">
      <c r="A1305" s="84"/>
      <c r="B1305" s="82"/>
      <c r="C1305" s="82"/>
      <c r="D1305" s="82"/>
      <c r="E1305" s="175" t="s">
        <v>561</v>
      </c>
      <c r="F1305" s="9" t="str">
        <f t="shared" si="20"/>
        <v xml:space="preserve">3451  </v>
      </c>
      <c r="G1305" s="71" t="s">
        <v>219</v>
      </c>
      <c r="H1305" s="66">
        <v>145429.81</v>
      </c>
    </row>
    <row r="1306" spans="1:8">
      <c r="A1306" s="84"/>
      <c r="B1306" s="82"/>
      <c r="C1306" s="82"/>
      <c r="D1306" s="82"/>
      <c r="E1306" s="175" t="s">
        <v>561</v>
      </c>
      <c r="F1306" s="9" t="str">
        <f t="shared" si="20"/>
        <v xml:space="preserve">3481  </v>
      </c>
      <c r="G1306" s="71" t="s">
        <v>97</v>
      </c>
      <c r="H1306" s="66">
        <v>197995.6</v>
      </c>
    </row>
    <row r="1307" spans="1:8">
      <c r="A1307" s="84"/>
      <c r="B1307" s="82"/>
      <c r="C1307" s="82"/>
      <c r="D1307" s="82"/>
      <c r="E1307" s="175" t="s">
        <v>561</v>
      </c>
      <c r="F1307" s="9" t="str">
        <f t="shared" si="20"/>
        <v xml:space="preserve">3551  </v>
      </c>
      <c r="G1307" s="71" t="s">
        <v>95</v>
      </c>
      <c r="H1307" s="66">
        <v>793973.94</v>
      </c>
    </row>
    <row r="1308" spans="1:8">
      <c r="A1308" s="84"/>
      <c r="B1308" s="82"/>
      <c r="C1308" s="82"/>
      <c r="D1308" s="82"/>
      <c r="E1308" s="175" t="s">
        <v>561</v>
      </c>
      <c r="F1308" s="9" t="str">
        <f t="shared" si="20"/>
        <v xml:space="preserve">3571  </v>
      </c>
      <c r="G1308" s="72" t="s">
        <v>94</v>
      </c>
      <c r="H1308" s="66">
        <v>15410.6</v>
      </c>
    </row>
    <row r="1309" spans="1:8">
      <c r="A1309" s="119"/>
      <c r="B1309" s="119"/>
      <c r="C1309" s="119"/>
      <c r="D1309" s="123" t="str">
        <f>MID($G1309,1,7)</f>
        <v xml:space="preserve">1.5.1  </v>
      </c>
      <c r="E1309" s="173"/>
      <c r="F1309" s="120"/>
      <c r="G1309" s="124" t="s">
        <v>6</v>
      </c>
      <c r="H1309" s="122">
        <v>13824136.1</v>
      </c>
    </row>
    <row r="1310" spans="1:8">
      <c r="A1310" s="119"/>
      <c r="B1310" s="119"/>
      <c r="C1310" s="120" t="str">
        <f>MID($G1310,1,7)</f>
        <v xml:space="preserve">I0004  </v>
      </c>
      <c r="D1310" s="119"/>
      <c r="E1310" s="173"/>
      <c r="F1310" s="120"/>
      <c r="G1310" s="124" t="s">
        <v>480</v>
      </c>
      <c r="H1310" s="122">
        <v>6485.56</v>
      </c>
    </row>
    <row r="1311" spans="1:8">
      <c r="A1311" s="119"/>
      <c r="B1311" s="120" t="str">
        <f>MID($G1311,1,12)</f>
        <v xml:space="preserve">31111-0501  </v>
      </c>
      <c r="C1311" s="119"/>
      <c r="D1311" s="119"/>
      <c r="E1311" s="173"/>
      <c r="F1311" s="120"/>
      <c r="G1311" s="124" t="s">
        <v>4</v>
      </c>
      <c r="H1311" s="122">
        <v>6485.56</v>
      </c>
    </row>
    <row r="1312" spans="1:8">
      <c r="A1312" s="84"/>
      <c r="B1312" s="82"/>
      <c r="C1312" s="82"/>
      <c r="D1312" s="8"/>
      <c r="E1312" s="175" t="s">
        <v>561</v>
      </c>
      <c r="F1312" s="9" t="str">
        <f t="shared" si="20"/>
        <v xml:space="preserve">3411  </v>
      </c>
      <c r="G1312" s="73" t="s">
        <v>235</v>
      </c>
      <c r="H1312" s="68">
        <v>6485.56</v>
      </c>
    </row>
    <row r="1313" spans="1:8">
      <c r="A1313" s="119"/>
      <c r="B1313" s="119"/>
      <c r="C1313" s="120" t="str">
        <f>MID($G1313,1,7)</f>
        <v xml:space="preserve">I0032  </v>
      </c>
      <c r="D1313" s="119"/>
      <c r="E1313" s="173"/>
      <c r="F1313" s="120"/>
      <c r="G1313" s="124" t="s">
        <v>481</v>
      </c>
      <c r="H1313" s="122">
        <v>13817650.539999999</v>
      </c>
    </row>
    <row r="1314" spans="1:8">
      <c r="A1314" s="119"/>
      <c r="B1314" s="120" t="str">
        <f>MID($G1314,1,12)</f>
        <v xml:space="preserve">31111-0501  </v>
      </c>
      <c r="C1314" s="119"/>
      <c r="D1314" s="119"/>
      <c r="E1314" s="173"/>
      <c r="F1314" s="120"/>
      <c r="G1314" s="124" t="s">
        <v>4</v>
      </c>
      <c r="H1314" s="122">
        <v>13817650.539999999</v>
      </c>
    </row>
    <row r="1315" spans="1:8">
      <c r="A1315" s="84"/>
      <c r="B1315" s="82"/>
      <c r="C1315" s="82"/>
      <c r="D1315" s="82"/>
      <c r="E1315" s="175" t="s">
        <v>561</v>
      </c>
      <c r="F1315" s="9" t="str">
        <f t="shared" si="20"/>
        <v xml:space="preserve">3991  </v>
      </c>
      <c r="G1315" s="73" t="s">
        <v>278</v>
      </c>
      <c r="H1315" s="62">
        <v>13817650.539999999</v>
      </c>
    </row>
    <row r="1316" spans="1:8">
      <c r="A1316" s="119"/>
      <c r="B1316" s="119"/>
      <c r="C1316" s="119"/>
      <c r="D1316" s="123" t="str">
        <f>MID($G1316,1,7)</f>
        <v xml:space="preserve">1.7.1  </v>
      </c>
      <c r="E1316" s="173"/>
      <c r="F1316" s="120"/>
      <c r="G1316" s="124" t="s">
        <v>155</v>
      </c>
      <c r="H1316" s="122">
        <v>40976549.57</v>
      </c>
    </row>
    <row r="1317" spans="1:8">
      <c r="A1317" s="119"/>
      <c r="B1317" s="119"/>
      <c r="C1317" s="120" t="str">
        <f>MID($G1317,1,7)</f>
        <v xml:space="preserve">I0068  </v>
      </c>
      <c r="D1317" s="119"/>
      <c r="E1317" s="173"/>
      <c r="F1317" s="120"/>
      <c r="G1317" s="124" t="s">
        <v>482</v>
      </c>
      <c r="H1317" s="122">
        <v>38373234.630000003</v>
      </c>
    </row>
    <row r="1318" spans="1:8">
      <c r="A1318" s="119"/>
      <c r="B1318" s="120" t="str">
        <f>MID($G1318,1,12)</f>
        <v xml:space="preserve">31111-1101  </v>
      </c>
      <c r="C1318" s="119"/>
      <c r="D1318" s="119"/>
      <c r="E1318" s="173"/>
      <c r="F1318" s="120"/>
      <c r="G1318" s="124" t="s">
        <v>157</v>
      </c>
      <c r="H1318" s="122">
        <v>38373234.630000003</v>
      </c>
    </row>
    <row r="1319" spans="1:8">
      <c r="A1319" s="84"/>
      <c r="B1319" s="82"/>
      <c r="C1319" s="82"/>
      <c r="D1319" s="82"/>
      <c r="E1319" s="175" t="s">
        <v>583</v>
      </c>
      <c r="F1319" s="9" t="str">
        <f t="shared" si="20"/>
        <v xml:space="preserve">1131  </v>
      </c>
      <c r="G1319" s="70" t="s">
        <v>36</v>
      </c>
      <c r="H1319" s="65">
        <v>25308916.359999999</v>
      </c>
    </row>
    <row r="1320" spans="1:8">
      <c r="A1320" s="84"/>
      <c r="B1320" s="82"/>
      <c r="C1320" s="82"/>
      <c r="D1320" s="82"/>
      <c r="E1320" s="175" t="s">
        <v>583</v>
      </c>
      <c r="F1320" s="9" t="str">
        <f t="shared" si="20"/>
        <v xml:space="preserve">1311  </v>
      </c>
      <c r="G1320" s="71" t="s">
        <v>82</v>
      </c>
      <c r="H1320" s="66">
        <v>115464.46</v>
      </c>
    </row>
    <row r="1321" spans="1:8">
      <c r="A1321" s="84"/>
      <c r="B1321" s="82"/>
      <c r="C1321" s="82"/>
      <c r="D1321" s="82"/>
      <c r="E1321" s="175" t="s">
        <v>583</v>
      </c>
      <c r="F1321" s="9" t="str">
        <f t="shared" si="20"/>
        <v xml:space="preserve">1321  </v>
      </c>
      <c r="G1321" s="71" t="s">
        <v>35</v>
      </c>
      <c r="H1321" s="66">
        <v>454037.51</v>
      </c>
    </row>
    <row r="1322" spans="1:8">
      <c r="A1322" s="84"/>
      <c r="B1322" s="82"/>
      <c r="C1322" s="82"/>
      <c r="D1322" s="82"/>
      <c r="E1322" s="175" t="s">
        <v>583</v>
      </c>
      <c r="F1322" s="9" t="str">
        <f t="shared" si="20"/>
        <v xml:space="preserve">1323  </v>
      </c>
      <c r="G1322" s="71" t="s">
        <v>34</v>
      </c>
      <c r="H1322" s="66">
        <v>3732323.08</v>
      </c>
    </row>
    <row r="1323" spans="1:8">
      <c r="A1323" s="84"/>
      <c r="B1323" s="82"/>
      <c r="C1323" s="82"/>
      <c r="D1323" s="82"/>
      <c r="E1323" s="175" t="s">
        <v>583</v>
      </c>
      <c r="F1323" s="9" t="str">
        <f t="shared" si="20"/>
        <v xml:space="preserve">1413  </v>
      </c>
      <c r="G1323" s="71" t="s">
        <v>7</v>
      </c>
      <c r="H1323" s="66">
        <v>3897862.88</v>
      </c>
    </row>
    <row r="1324" spans="1:8">
      <c r="A1324" s="84"/>
      <c r="B1324" s="82"/>
      <c r="C1324" s="82"/>
      <c r="D1324" s="82"/>
      <c r="E1324" s="175" t="s">
        <v>583</v>
      </c>
      <c r="F1324" s="9" t="str">
        <f t="shared" si="20"/>
        <v xml:space="preserve">1522  </v>
      </c>
      <c r="G1324" s="71" t="s">
        <v>81</v>
      </c>
      <c r="H1324" s="66">
        <v>330946.45</v>
      </c>
    </row>
    <row r="1325" spans="1:8">
      <c r="A1325" s="84"/>
      <c r="B1325" s="82"/>
      <c r="C1325" s="82"/>
      <c r="D1325" s="82"/>
      <c r="E1325" s="175" t="s">
        <v>583</v>
      </c>
      <c r="F1325" s="9" t="str">
        <f t="shared" si="20"/>
        <v xml:space="preserve">1592  </v>
      </c>
      <c r="G1325" s="71" t="s">
        <v>113</v>
      </c>
      <c r="H1325" s="66">
        <v>0</v>
      </c>
    </row>
    <row r="1326" spans="1:8">
      <c r="A1326" s="84"/>
      <c r="B1326" s="82"/>
      <c r="C1326" s="82"/>
      <c r="D1326" s="82"/>
      <c r="E1326" s="175" t="s">
        <v>583</v>
      </c>
      <c r="F1326" s="9" t="str">
        <f t="shared" si="20"/>
        <v xml:space="preserve">1593  </v>
      </c>
      <c r="G1326" s="71" t="s">
        <v>33</v>
      </c>
      <c r="H1326" s="66">
        <v>2382510</v>
      </c>
    </row>
    <row r="1327" spans="1:8">
      <c r="A1327" s="84"/>
      <c r="B1327" s="82"/>
      <c r="C1327" s="82"/>
      <c r="D1327" s="82"/>
      <c r="E1327" s="175" t="s">
        <v>583</v>
      </c>
      <c r="F1327" s="9" t="str">
        <f t="shared" si="20"/>
        <v xml:space="preserve">1594  </v>
      </c>
      <c r="G1327" s="71" t="s">
        <v>32</v>
      </c>
      <c r="H1327" s="66">
        <v>916350</v>
      </c>
    </row>
    <row r="1328" spans="1:8">
      <c r="A1328" s="84"/>
      <c r="B1328" s="82"/>
      <c r="C1328" s="82"/>
      <c r="D1328" s="82"/>
      <c r="E1328" s="175" t="s">
        <v>583</v>
      </c>
      <c r="F1328" s="9" t="str">
        <f t="shared" si="20"/>
        <v xml:space="preserve">1713  </v>
      </c>
      <c r="G1328" s="71" t="s">
        <v>31</v>
      </c>
      <c r="H1328" s="66">
        <v>21506.3</v>
      </c>
    </row>
    <row r="1329" spans="1:8">
      <c r="A1329" s="84"/>
      <c r="B1329" s="82"/>
      <c r="C1329" s="82"/>
      <c r="D1329" s="82"/>
      <c r="E1329" s="175" t="s">
        <v>583</v>
      </c>
      <c r="F1329" s="9" t="str">
        <f t="shared" si="20"/>
        <v xml:space="preserve">1714  </v>
      </c>
      <c r="G1329" s="71" t="s">
        <v>30</v>
      </c>
      <c r="H1329" s="66">
        <v>21506.3</v>
      </c>
    </row>
    <row r="1330" spans="1:8">
      <c r="A1330" s="84"/>
      <c r="B1330" s="82"/>
      <c r="C1330" s="82"/>
      <c r="D1330" s="82"/>
      <c r="E1330" s="175" t="s">
        <v>561</v>
      </c>
      <c r="F1330" s="9" t="str">
        <f t="shared" si="20"/>
        <v xml:space="preserve">2111  </v>
      </c>
      <c r="G1330" s="71" t="s">
        <v>29</v>
      </c>
      <c r="H1330" s="66">
        <v>20955.11</v>
      </c>
    </row>
    <row r="1331" spans="1:8">
      <c r="A1331" s="84"/>
      <c r="B1331" s="82"/>
      <c r="C1331" s="82"/>
      <c r="D1331" s="82"/>
      <c r="E1331" s="175" t="s">
        <v>561</v>
      </c>
      <c r="F1331" s="9" t="str">
        <f t="shared" si="20"/>
        <v xml:space="preserve">2141  </v>
      </c>
      <c r="G1331" s="71" t="s">
        <v>28</v>
      </c>
      <c r="H1331" s="66">
        <v>5105.7</v>
      </c>
    </row>
    <row r="1332" spans="1:8">
      <c r="A1332" s="84"/>
      <c r="B1332" s="82"/>
      <c r="C1332" s="82"/>
      <c r="D1332" s="82"/>
      <c r="E1332" s="175" t="s">
        <v>561</v>
      </c>
      <c r="F1332" s="9" t="str">
        <f t="shared" si="20"/>
        <v xml:space="preserve">2151  </v>
      </c>
      <c r="G1332" s="71" t="s">
        <v>43</v>
      </c>
      <c r="H1332" s="66">
        <v>2811.84</v>
      </c>
    </row>
    <row r="1333" spans="1:8">
      <c r="A1333" s="84"/>
      <c r="B1333" s="82"/>
      <c r="C1333" s="82"/>
      <c r="D1333" s="82"/>
      <c r="E1333" s="175" t="s">
        <v>561</v>
      </c>
      <c r="F1333" s="9" t="str">
        <f t="shared" si="20"/>
        <v xml:space="preserve">2212  </v>
      </c>
      <c r="G1333" s="71" t="s">
        <v>50</v>
      </c>
      <c r="H1333" s="66">
        <v>0</v>
      </c>
    </row>
    <row r="1334" spans="1:8">
      <c r="A1334" s="84"/>
      <c r="B1334" s="82"/>
      <c r="C1334" s="82"/>
      <c r="D1334" s="82"/>
      <c r="E1334" s="175" t="s">
        <v>561</v>
      </c>
      <c r="F1334" s="9" t="str">
        <f t="shared" si="20"/>
        <v xml:space="preserve">2214  </v>
      </c>
      <c r="G1334" s="71" t="s">
        <v>26</v>
      </c>
      <c r="H1334" s="66">
        <v>10000</v>
      </c>
    </row>
    <row r="1335" spans="1:8">
      <c r="A1335" s="84"/>
      <c r="B1335" s="82"/>
      <c r="C1335" s="82"/>
      <c r="D1335" s="82"/>
      <c r="E1335" s="175" t="s">
        <v>561</v>
      </c>
      <c r="F1335" s="9" t="str">
        <f t="shared" si="20"/>
        <v xml:space="preserve">2221  </v>
      </c>
      <c r="G1335" s="71" t="s">
        <v>154</v>
      </c>
      <c r="H1335" s="66">
        <v>10834.82</v>
      </c>
    </row>
    <row r="1336" spans="1:8">
      <c r="A1336" s="84"/>
      <c r="B1336" s="82"/>
      <c r="C1336" s="82"/>
      <c r="D1336" s="82"/>
      <c r="E1336" s="175" t="s">
        <v>561</v>
      </c>
      <c r="F1336" s="9" t="str">
        <f t="shared" si="20"/>
        <v xml:space="preserve">2231  </v>
      </c>
      <c r="G1336" s="71" t="s">
        <v>112</v>
      </c>
      <c r="H1336" s="66">
        <v>1719.58</v>
      </c>
    </row>
    <row r="1337" spans="1:8">
      <c r="A1337" s="84"/>
      <c r="B1337" s="82"/>
      <c r="C1337" s="82"/>
      <c r="D1337" s="82"/>
      <c r="E1337" s="175" t="s">
        <v>561</v>
      </c>
      <c r="F1337" s="9" t="str">
        <f t="shared" si="20"/>
        <v xml:space="preserve">2461  </v>
      </c>
      <c r="G1337" s="71" t="s">
        <v>57</v>
      </c>
      <c r="H1337" s="66">
        <v>360</v>
      </c>
    </row>
    <row r="1338" spans="1:8">
      <c r="A1338" s="84"/>
      <c r="B1338" s="82"/>
      <c r="C1338" s="82"/>
      <c r="D1338" s="82"/>
      <c r="E1338" s="175" t="s">
        <v>561</v>
      </c>
      <c r="F1338" s="9" t="str">
        <f t="shared" si="20"/>
        <v xml:space="preserve">2471  </v>
      </c>
      <c r="G1338" s="71" t="s">
        <v>56</v>
      </c>
      <c r="H1338" s="66">
        <v>90</v>
      </c>
    </row>
    <row r="1339" spans="1:8">
      <c r="A1339" s="84"/>
      <c r="B1339" s="82"/>
      <c r="C1339" s="82"/>
      <c r="D1339" s="82"/>
      <c r="E1339" s="175" t="s">
        <v>561</v>
      </c>
      <c r="F1339" s="9" t="str">
        <f t="shared" si="20"/>
        <v xml:space="preserve">2491  </v>
      </c>
      <c r="G1339" s="71" t="s">
        <v>55</v>
      </c>
      <c r="H1339" s="66">
        <v>20020</v>
      </c>
    </row>
    <row r="1340" spans="1:8">
      <c r="A1340" s="84"/>
      <c r="B1340" s="82"/>
      <c r="C1340" s="82"/>
      <c r="D1340" s="82"/>
      <c r="E1340" s="175" t="s">
        <v>561</v>
      </c>
      <c r="F1340" s="9" t="str">
        <f t="shared" si="20"/>
        <v xml:space="preserve">2511  </v>
      </c>
      <c r="G1340" s="71" t="s">
        <v>483</v>
      </c>
      <c r="H1340" s="66">
        <v>22852</v>
      </c>
    </row>
    <row r="1341" spans="1:8">
      <c r="A1341" s="84"/>
      <c r="B1341" s="82"/>
      <c r="C1341" s="82"/>
      <c r="D1341" s="82"/>
      <c r="E1341" s="175" t="s">
        <v>561</v>
      </c>
      <c r="F1341" s="9" t="str">
        <f t="shared" si="20"/>
        <v xml:space="preserve">2561  </v>
      </c>
      <c r="G1341" s="71" t="s">
        <v>106</v>
      </c>
      <c r="H1341" s="66">
        <v>57495.4</v>
      </c>
    </row>
    <row r="1342" spans="1:8">
      <c r="A1342" s="84"/>
      <c r="B1342" s="82"/>
      <c r="C1342" s="82"/>
      <c r="D1342" s="82"/>
      <c r="E1342" s="175" t="s">
        <v>561</v>
      </c>
      <c r="F1342" s="9" t="str">
        <f t="shared" si="20"/>
        <v xml:space="preserve">2711  </v>
      </c>
      <c r="G1342" s="71" t="s">
        <v>63</v>
      </c>
      <c r="H1342" s="66">
        <v>0</v>
      </c>
    </row>
    <row r="1343" spans="1:8">
      <c r="A1343" s="84"/>
      <c r="B1343" s="82"/>
      <c r="C1343" s="82"/>
      <c r="D1343" s="82"/>
      <c r="E1343" s="175" t="s">
        <v>561</v>
      </c>
      <c r="F1343" s="9" t="str">
        <f t="shared" si="20"/>
        <v xml:space="preserve">2722  </v>
      </c>
      <c r="G1343" s="71" t="s">
        <v>105</v>
      </c>
      <c r="H1343" s="66">
        <v>3340.8</v>
      </c>
    </row>
    <row r="1344" spans="1:8">
      <c r="A1344" s="84"/>
      <c r="B1344" s="82"/>
      <c r="C1344" s="82"/>
      <c r="D1344" s="82"/>
      <c r="E1344" s="175" t="s">
        <v>561</v>
      </c>
      <c r="F1344" s="9" t="str">
        <f t="shared" si="20"/>
        <v xml:space="preserve">2731  </v>
      </c>
      <c r="G1344" s="71" t="s">
        <v>54</v>
      </c>
      <c r="H1344" s="66">
        <v>10187.82</v>
      </c>
    </row>
    <row r="1345" spans="1:8">
      <c r="A1345" s="84"/>
      <c r="B1345" s="82"/>
      <c r="C1345" s="82"/>
      <c r="D1345" s="82"/>
      <c r="E1345" s="175" t="s">
        <v>561</v>
      </c>
      <c r="F1345" s="9" t="str">
        <f t="shared" si="20"/>
        <v xml:space="preserve">2821  </v>
      </c>
      <c r="G1345" s="71" t="s">
        <v>484</v>
      </c>
      <c r="H1345" s="66">
        <v>0</v>
      </c>
    </row>
    <row r="1346" spans="1:8">
      <c r="A1346" s="84"/>
      <c r="B1346" s="82"/>
      <c r="C1346" s="82"/>
      <c r="D1346" s="82"/>
      <c r="E1346" s="175" t="s">
        <v>561</v>
      </c>
      <c r="F1346" s="9" t="str">
        <f t="shared" si="20"/>
        <v xml:space="preserve">2991  </v>
      </c>
      <c r="G1346" s="71" t="s">
        <v>25</v>
      </c>
      <c r="H1346" s="66">
        <v>0</v>
      </c>
    </row>
    <row r="1347" spans="1:8">
      <c r="A1347" s="84"/>
      <c r="B1347" s="82"/>
      <c r="C1347" s="82"/>
      <c r="D1347" s="82"/>
      <c r="E1347" s="175" t="s">
        <v>561</v>
      </c>
      <c r="F1347" s="9" t="str">
        <f t="shared" si="20"/>
        <v xml:space="preserve">3341  </v>
      </c>
      <c r="G1347" s="71" t="s">
        <v>42</v>
      </c>
      <c r="H1347" s="66">
        <v>0</v>
      </c>
    </row>
    <row r="1348" spans="1:8">
      <c r="A1348" s="84"/>
      <c r="B1348" s="82"/>
      <c r="C1348" s="82"/>
      <c r="D1348" s="82"/>
      <c r="E1348" s="175" t="s">
        <v>561</v>
      </c>
      <c r="F1348" s="9" t="str">
        <f t="shared" si="20"/>
        <v xml:space="preserve">3451  </v>
      </c>
      <c r="G1348" s="71" t="s">
        <v>219</v>
      </c>
      <c r="H1348" s="66">
        <v>225089.74</v>
      </c>
    </row>
    <row r="1349" spans="1:8">
      <c r="A1349" s="84"/>
      <c r="B1349" s="82"/>
      <c r="C1349" s="82"/>
      <c r="D1349" s="82"/>
      <c r="E1349" s="175" t="s">
        <v>561</v>
      </c>
      <c r="F1349" s="9" t="str">
        <f t="shared" si="20"/>
        <v xml:space="preserve">3551  </v>
      </c>
      <c r="G1349" s="71" t="s">
        <v>95</v>
      </c>
      <c r="H1349" s="66">
        <v>0</v>
      </c>
    </row>
    <row r="1350" spans="1:8">
      <c r="A1350" s="84"/>
      <c r="B1350" s="82"/>
      <c r="C1350" s="82"/>
      <c r="D1350" s="82"/>
      <c r="E1350" s="175" t="s">
        <v>561</v>
      </c>
      <c r="F1350" s="9" t="str">
        <f t="shared" si="20"/>
        <v xml:space="preserve">3571  </v>
      </c>
      <c r="G1350" s="71" t="s">
        <v>94</v>
      </c>
      <c r="H1350" s="66">
        <v>172915.48</v>
      </c>
    </row>
    <row r="1351" spans="1:8">
      <c r="A1351" s="84"/>
      <c r="B1351" s="82"/>
      <c r="C1351" s="82"/>
      <c r="D1351" s="82"/>
      <c r="E1351" s="175" t="s">
        <v>561</v>
      </c>
      <c r="F1351" s="9" t="str">
        <f t="shared" si="20"/>
        <v xml:space="preserve">3751  </v>
      </c>
      <c r="G1351" s="71" t="s">
        <v>40</v>
      </c>
      <c r="H1351" s="66">
        <v>0</v>
      </c>
    </row>
    <row r="1352" spans="1:8">
      <c r="A1352" s="84"/>
      <c r="B1352" s="82"/>
      <c r="C1352" s="82"/>
      <c r="D1352" s="82"/>
      <c r="E1352" s="175" t="s">
        <v>561</v>
      </c>
      <c r="F1352" s="9" t="str">
        <f t="shared" si="20"/>
        <v xml:space="preserve">3941  </v>
      </c>
      <c r="G1352" s="71" t="s">
        <v>180</v>
      </c>
      <c r="H1352" s="66">
        <v>0</v>
      </c>
    </row>
    <row r="1353" spans="1:8">
      <c r="A1353" s="84"/>
      <c r="B1353" s="82"/>
      <c r="C1353" s="82"/>
      <c r="D1353" s="82"/>
      <c r="E1353" s="175" t="s">
        <v>561</v>
      </c>
      <c r="F1353" s="9" t="str">
        <f t="shared" si="20"/>
        <v xml:space="preserve">3951  </v>
      </c>
      <c r="G1353" s="71" t="s">
        <v>234</v>
      </c>
      <c r="H1353" s="66">
        <v>0</v>
      </c>
    </row>
    <row r="1354" spans="1:8">
      <c r="A1354" s="84"/>
      <c r="B1354" s="82"/>
      <c r="C1354" s="82"/>
      <c r="D1354" s="82"/>
      <c r="E1354" s="175" t="s">
        <v>583</v>
      </c>
      <c r="F1354" s="9" t="str">
        <f t="shared" si="20"/>
        <v xml:space="preserve">3981  </v>
      </c>
      <c r="G1354" s="71" t="s">
        <v>233</v>
      </c>
      <c r="H1354" s="66">
        <v>543033</v>
      </c>
    </row>
    <row r="1355" spans="1:8">
      <c r="A1355" s="84"/>
      <c r="B1355" s="82"/>
      <c r="C1355" s="82"/>
      <c r="D1355" s="82"/>
      <c r="E1355" s="175" t="s">
        <v>540</v>
      </c>
      <c r="F1355" s="9" t="str">
        <f t="shared" si="20"/>
        <v xml:space="preserve">4481  </v>
      </c>
      <c r="G1355" s="71" t="s">
        <v>485</v>
      </c>
      <c r="H1355" s="66">
        <v>0</v>
      </c>
    </row>
    <row r="1356" spans="1:8">
      <c r="A1356" s="84"/>
      <c r="B1356" s="82"/>
      <c r="C1356" s="82"/>
      <c r="D1356" s="82"/>
      <c r="E1356" s="175" t="s">
        <v>541</v>
      </c>
      <c r="F1356" s="9" t="str">
        <f t="shared" si="20"/>
        <v xml:space="preserve">5151  </v>
      </c>
      <c r="G1356" s="71" t="s">
        <v>77</v>
      </c>
      <c r="H1356" s="66">
        <v>0</v>
      </c>
    </row>
    <row r="1357" spans="1:8">
      <c r="A1357" s="84"/>
      <c r="B1357" s="82"/>
      <c r="C1357" s="82"/>
      <c r="D1357" s="8"/>
      <c r="E1357" s="175" t="s">
        <v>541</v>
      </c>
      <c r="F1357" s="9" t="str">
        <f t="shared" ref="F1357:F1420" si="21">MID($G1357,1,6)</f>
        <v xml:space="preserve">5491  </v>
      </c>
      <c r="G1357" s="72" t="s">
        <v>88</v>
      </c>
      <c r="H1357" s="68">
        <v>85000</v>
      </c>
    </row>
    <row r="1358" spans="1:8">
      <c r="A1358" s="119"/>
      <c r="B1358" s="119"/>
      <c r="C1358" s="120" t="str">
        <f>MID($G1358,1,7)</f>
        <v xml:space="preserve">L0068  </v>
      </c>
      <c r="D1358" s="119"/>
      <c r="E1358" s="173"/>
      <c r="F1358" s="120"/>
      <c r="G1358" s="124" t="s">
        <v>486</v>
      </c>
      <c r="H1358" s="122">
        <v>224022.04</v>
      </c>
    </row>
    <row r="1359" spans="1:8">
      <c r="A1359" s="119"/>
      <c r="B1359" s="120" t="str">
        <f>MID($G1359,1,12)</f>
        <v xml:space="preserve">31111-1101  </v>
      </c>
      <c r="C1359" s="119"/>
      <c r="D1359" s="119"/>
      <c r="E1359" s="173"/>
      <c r="F1359" s="120"/>
      <c r="G1359" s="124" t="s">
        <v>157</v>
      </c>
      <c r="H1359" s="122">
        <v>224022.04</v>
      </c>
    </row>
    <row r="1360" spans="1:8">
      <c r="A1360" s="84"/>
      <c r="B1360" s="82"/>
      <c r="C1360" s="82"/>
      <c r="D1360" s="82"/>
      <c r="E1360" s="175" t="s">
        <v>583</v>
      </c>
      <c r="F1360" s="9" t="str">
        <f t="shared" si="21"/>
        <v xml:space="preserve">1131  </v>
      </c>
      <c r="G1360" s="70" t="s">
        <v>36</v>
      </c>
      <c r="H1360" s="65">
        <v>34577.74</v>
      </c>
    </row>
    <row r="1361" spans="1:8">
      <c r="A1361" s="84"/>
      <c r="B1361" s="82"/>
      <c r="C1361" s="82"/>
      <c r="D1361" s="82"/>
      <c r="E1361" s="175" t="s">
        <v>583</v>
      </c>
      <c r="F1361" s="9" t="str">
        <f t="shared" si="21"/>
        <v xml:space="preserve">1311  </v>
      </c>
      <c r="G1361" s="71" t="s">
        <v>82</v>
      </c>
      <c r="H1361" s="66">
        <v>35381.620000000003</v>
      </c>
    </row>
    <row r="1362" spans="1:8">
      <c r="A1362" s="84"/>
      <c r="B1362" s="82"/>
      <c r="C1362" s="82"/>
      <c r="D1362" s="82"/>
      <c r="E1362" s="175" t="s">
        <v>583</v>
      </c>
      <c r="F1362" s="9" t="str">
        <f t="shared" si="21"/>
        <v xml:space="preserve">1321  </v>
      </c>
      <c r="G1362" s="71" t="s">
        <v>35</v>
      </c>
      <c r="H1362" s="66">
        <v>1455.15</v>
      </c>
    </row>
    <row r="1363" spans="1:8">
      <c r="A1363" s="84"/>
      <c r="B1363" s="82"/>
      <c r="C1363" s="82"/>
      <c r="D1363" s="8"/>
      <c r="E1363" s="175" t="s">
        <v>583</v>
      </c>
      <c r="F1363" s="9" t="str">
        <f t="shared" si="21"/>
        <v xml:space="preserve">1522  </v>
      </c>
      <c r="G1363" s="72" t="s">
        <v>81</v>
      </c>
      <c r="H1363" s="68">
        <v>152607.53</v>
      </c>
    </row>
    <row r="1364" spans="1:8">
      <c r="A1364" s="119"/>
      <c r="B1364" s="119"/>
      <c r="C1364" s="120" t="str">
        <f>MID($G1364,1,7)</f>
        <v xml:space="preserve">S0099  </v>
      </c>
      <c r="D1364" s="119"/>
      <c r="E1364" s="173"/>
      <c r="F1364" s="120"/>
      <c r="G1364" s="124" t="s">
        <v>487</v>
      </c>
      <c r="H1364" s="122">
        <v>2379292.9</v>
      </c>
    </row>
    <row r="1365" spans="1:8">
      <c r="A1365" s="119"/>
      <c r="B1365" s="120" t="str">
        <f>MID($G1365,1,12)</f>
        <v xml:space="preserve">31111-1101  </v>
      </c>
      <c r="C1365" s="119"/>
      <c r="D1365" s="119"/>
      <c r="E1365" s="173"/>
      <c r="F1365" s="120"/>
      <c r="G1365" s="124" t="s">
        <v>157</v>
      </c>
      <c r="H1365" s="122">
        <v>2379292.9</v>
      </c>
    </row>
    <row r="1366" spans="1:8">
      <c r="A1366" s="84"/>
      <c r="B1366" s="82"/>
      <c r="C1366" s="82"/>
      <c r="D1366" s="82"/>
      <c r="E1366" s="175" t="s">
        <v>583</v>
      </c>
      <c r="F1366" s="9" t="str">
        <f t="shared" si="21"/>
        <v xml:space="preserve">1592  </v>
      </c>
      <c r="G1366" s="70" t="s">
        <v>113</v>
      </c>
      <c r="H1366" s="65">
        <v>2361587.12</v>
      </c>
    </row>
    <row r="1367" spans="1:8">
      <c r="A1367" s="84"/>
      <c r="B1367" s="82"/>
      <c r="C1367" s="82"/>
      <c r="D1367" s="82"/>
      <c r="E1367" s="175" t="s">
        <v>561</v>
      </c>
      <c r="F1367" s="9" t="str">
        <f t="shared" si="21"/>
        <v xml:space="preserve">2612  </v>
      </c>
      <c r="G1367" s="71" t="s">
        <v>23</v>
      </c>
      <c r="H1367" s="66">
        <v>6947.89</v>
      </c>
    </row>
    <row r="1368" spans="1:8">
      <c r="A1368" s="84"/>
      <c r="B1368" s="82"/>
      <c r="C1368" s="82"/>
      <c r="D1368" s="82"/>
      <c r="E1368" s="175" t="s">
        <v>561</v>
      </c>
      <c r="F1368" s="9" t="str">
        <f t="shared" si="21"/>
        <v xml:space="preserve">3751  </v>
      </c>
      <c r="G1368" s="71" t="s">
        <v>40</v>
      </c>
      <c r="H1368" s="66">
        <v>9405.89</v>
      </c>
    </row>
    <row r="1369" spans="1:8">
      <c r="A1369" s="84"/>
      <c r="B1369" s="82"/>
      <c r="C1369" s="82"/>
      <c r="D1369" s="82"/>
      <c r="E1369" s="175" t="s">
        <v>561</v>
      </c>
      <c r="F1369" s="9" t="str">
        <f t="shared" si="21"/>
        <v xml:space="preserve">3791  </v>
      </c>
      <c r="G1369" s="72" t="s">
        <v>92</v>
      </c>
      <c r="H1369" s="68">
        <v>1352</v>
      </c>
    </row>
    <row r="1370" spans="1:8">
      <c r="A1370" s="119"/>
      <c r="B1370" s="119"/>
      <c r="C1370" s="119"/>
      <c r="D1370" s="123" t="str">
        <f>MID($G1370,1,7)</f>
        <v xml:space="preserve">1.7.2  </v>
      </c>
      <c r="E1370" s="173"/>
      <c r="F1370" s="120"/>
      <c r="G1370" s="124" t="s">
        <v>146</v>
      </c>
      <c r="H1370" s="122">
        <v>2677</v>
      </c>
    </row>
    <row r="1371" spans="1:8">
      <c r="A1371" s="119"/>
      <c r="B1371" s="119"/>
      <c r="C1371" s="120" t="str">
        <f>MID($G1371,1,7)</f>
        <v xml:space="preserve">I0069  </v>
      </c>
      <c r="D1371" s="119"/>
      <c r="E1371" s="173"/>
      <c r="F1371" s="120"/>
      <c r="G1371" s="124" t="s">
        <v>488</v>
      </c>
      <c r="H1371" s="122">
        <v>2677</v>
      </c>
    </row>
    <row r="1372" spans="1:8">
      <c r="A1372" s="119"/>
      <c r="B1372" s="120" t="str">
        <f>MID($G1372,1,12)</f>
        <v xml:space="preserve">31111-1102  </v>
      </c>
      <c r="C1372" s="119"/>
      <c r="D1372" s="119"/>
      <c r="E1372" s="173"/>
      <c r="F1372" s="120"/>
      <c r="G1372" s="124" t="s">
        <v>148</v>
      </c>
      <c r="H1372" s="122">
        <v>2677</v>
      </c>
    </row>
    <row r="1373" spans="1:8">
      <c r="A1373" s="84"/>
      <c r="B1373" s="82"/>
      <c r="C1373" s="82"/>
      <c r="D1373" s="82"/>
      <c r="E1373" s="175" t="s">
        <v>561</v>
      </c>
      <c r="F1373" s="9" t="str">
        <f t="shared" si="21"/>
        <v xml:space="preserve">2111  </v>
      </c>
      <c r="G1373" s="70" t="s">
        <v>29</v>
      </c>
      <c r="H1373" s="65">
        <v>1565</v>
      </c>
    </row>
    <row r="1374" spans="1:8">
      <c r="A1374" s="84"/>
      <c r="B1374" s="82"/>
      <c r="C1374" s="82"/>
      <c r="D1374" s="82"/>
      <c r="E1374" s="175" t="s">
        <v>561</v>
      </c>
      <c r="F1374" s="9" t="str">
        <f t="shared" si="21"/>
        <v xml:space="preserve">2141  </v>
      </c>
      <c r="G1374" s="72" t="s">
        <v>28</v>
      </c>
      <c r="H1374" s="68">
        <v>1112</v>
      </c>
    </row>
    <row r="1375" spans="1:8">
      <c r="A1375" s="119"/>
      <c r="B1375" s="119"/>
      <c r="C1375" s="119"/>
      <c r="D1375" s="123" t="str">
        <f>MID($G1375,1,7)</f>
        <v xml:space="preserve">2.1.1  </v>
      </c>
      <c r="E1375" s="173"/>
      <c r="F1375" s="120" t="str">
        <f t="shared" si="21"/>
        <v xml:space="preserve">2.1.1 </v>
      </c>
      <c r="G1375" s="124" t="s">
        <v>189</v>
      </c>
      <c r="H1375" s="122">
        <v>208852.73</v>
      </c>
    </row>
    <row r="1376" spans="1:8">
      <c r="A1376" s="119"/>
      <c r="B1376" s="119"/>
      <c r="C1376" s="120" t="str">
        <f>MID($G1376,1,7)</f>
        <v xml:space="preserve">I0002  </v>
      </c>
      <c r="D1376" s="119"/>
      <c r="E1376" s="173"/>
      <c r="F1376" s="120"/>
      <c r="G1376" s="124" t="s">
        <v>489</v>
      </c>
      <c r="H1376" s="122">
        <v>208852.73</v>
      </c>
    </row>
    <row r="1377" spans="1:8">
      <c r="A1377" s="119"/>
      <c r="B1377" s="120" t="str">
        <f>MID($G1377,1,12)</f>
        <v xml:space="preserve">31111-0803  </v>
      </c>
      <c r="C1377" s="119"/>
      <c r="D1377" s="119"/>
      <c r="E1377" s="173"/>
      <c r="F1377" s="120"/>
      <c r="G1377" s="124" t="s">
        <v>191</v>
      </c>
      <c r="H1377" s="122">
        <v>208852.73</v>
      </c>
    </row>
    <row r="1378" spans="1:8">
      <c r="A1378" s="84"/>
      <c r="B1378" s="82"/>
      <c r="C1378" s="82"/>
      <c r="D1378" s="82"/>
      <c r="E1378" s="175" t="s">
        <v>561</v>
      </c>
      <c r="F1378" s="9" t="str">
        <f t="shared" si="21"/>
        <v xml:space="preserve">2111  </v>
      </c>
      <c r="G1378" s="70" t="s">
        <v>29</v>
      </c>
      <c r="H1378" s="65">
        <v>2395.5</v>
      </c>
    </row>
    <row r="1379" spans="1:8">
      <c r="A1379" s="84"/>
      <c r="B1379" s="82"/>
      <c r="C1379" s="82"/>
      <c r="D1379" s="82"/>
      <c r="E1379" s="175" t="s">
        <v>561</v>
      </c>
      <c r="F1379" s="9" t="str">
        <f t="shared" si="21"/>
        <v xml:space="preserve">2141  </v>
      </c>
      <c r="G1379" s="71" t="s">
        <v>28</v>
      </c>
      <c r="H1379" s="66">
        <v>3454.02</v>
      </c>
    </row>
    <row r="1380" spans="1:8">
      <c r="A1380" s="84"/>
      <c r="B1380" s="82"/>
      <c r="C1380" s="82"/>
      <c r="D1380" s="82"/>
      <c r="E1380" s="175" t="s">
        <v>561</v>
      </c>
      <c r="F1380" s="9" t="str">
        <f t="shared" si="21"/>
        <v xml:space="preserve">2212  </v>
      </c>
      <c r="G1380" s="71" t="s">
        <v>50</v>
      </c>
      <c r="H1380" s="66">
        <v>390</v>
      </c>
    </row>
    <row r="1381" spans="1:8">
      <c r="A1381" s="84"/>
      <c r="B1381" s="82"/>
      <c r="C1381" s="82"/>
      <c r="D1381" s="82"/>
      <c r="E1381" s="175" t="s">
        <v>561</v>
      </c>
      <c r="F1381" s="9" t="str">
        <f t="shared" si="21"/>
        <v xml:space="preserve">2411  </v>
      </c>
      <c r="G1381" s="71" t="s">
        <v>111</v>
      </c>
      <c r="H1381" s="66">
        <v>153400</v>
      </c>
    </row>
    <row r="1382" spans="1:8">
      <c r="A1382" s="84"/>
      <c r="B1382" s="82"/>
      <c r="C1382" s="82"/>
      <c r="D1382" s="82"/>
      <c r="E1382" s="175" t="s">
        <v>561</v>
      </c>
      <c r="F1382" s="9" t="str">
        <f t="shared" si="21"/>
        <v xml:space="preserve">2451  </v>
      </c>
      <c r="G1382" s="71" t="s">
        <v>490</v>
      </c>
      <c r="H1382" s="66">
        <v>170</v>
      </c>
    </row>
    <row r="1383" spans="1:8">
      <c r="A1383" s="84"/>
      <c r="B1383" s="82"/>
      <c r="C1383" s="82"/>
      <c r="D1383" s="82"/>
      <c r="E1383" s="175" t="s">
        <v>561</v>
      </c>
      <c r="F1383" s="9" t="str">
        <f t="shared" si="21"/>
        <v xml:space="preserve">2471  </v>
      </c>
      <c r="G1383" s="71" t="s">
        <v>56</v>
      </c>
      <c r="H1383" s="66">
        <v>4666.9399999999996</v>
      </c>
    </row>
    <row r="1384" spans="1:8">
      <c r="A1384" s="84"/>
      <c r="B1384" s="82"/>
      <c r="C1384" s="82"/>
      <c r="D1384" s="82"/>
      <c r="E1384" s="175" t="s">
        <v>561</v>
      </c>
      <c r="F1384" s="9" t="str">
        <f t="shared" si="21"/>
        <v xml:space="preserve">2491  </v>
      </c>
      <c r="G1384" s="71" t="s">
        <v>55</v>
      </c>
      <c r="H1384" s="66">
        <v>6078.12</v>
      </c>
    </row>
    <row r="1385" spans="1:8">
      <c r="A1385" s="84"/>
      <c r="B1385" s="82"/>
      <c r="C1385" s="82"/>
      <c r="D1385" s="82"/>
      <c r="E1385" s="175" t="s">
        <v>561</v>
      </c>
      <c r="F1385" s="9" t="str">
        <f t="shared" si="21"/>
        <v xml:space="preserve">2522  </v>
      </c>
      <c r="G1385" s="71" t="s">
        <v>139</v>
      </c>
      <c r="H1385" s="66">
        <v>4408</v>
      </c>
    </row>
    <row r="1386" spans="1:8">
      <c r="A1386" s="84"/>
      <c r="B1386" s="82"/>
      <c r="C1386" s="82"/>
      <c r="D1386" s="82"/>
      <c r="E1386" s="175" t="s">
        <v>561</v>
      </c>
      <c r="F1386" s="9" t="str">
        <f t="shared" si="21"/>
        <v xml:space="preserve">2911  </v>
      </c>
      <c r="G1386" s="71" t="s">
        <v>53</v>
      </c>
      <c r="H1386" s="66">
        <v>600</v>
      </c>
    </row>
    <row r="1387" spans="1:8">
      <c r="A1387" s="84"/>
      <c r="B1387" s="82"/>
      <c r="C1387" s="82"/>
      <c r="D1387" s="82"/>
      <c r="E1387" s="175" t="s">
        <v>561</v>
      </c>
      <c r="F1387" s="9" t="str">
        <f t="shared" si="21"/>
        <v xml:space="preserve">2921  </v>
      </c>
      <c r="G1387" s="71" t="s">
        <v>69</v>
      </c>
      <c r="H1387" s="66">
        <v>1550</v>
      </c>
    </row>
    <row r="1388" spans="1:8">
      <c r="A1388" s="84"/>
      <c r="B1388" s="82"/>
      <c r="C1388" s="82"/>
      <c r="D1388" s="82"/>
      <c r="E1388" s="175" t="s">
        <v>561</v>
      </c>
      <c r="F1388" s="9" t="str">
        <f t="shared" si="21"/>
        <v xml:space="preserve">2941  </v>
      </c>
      <c r="G1388" s="71" t="s">
        <v>68</v>
      </c>
      <c r="H1388" s="66">
        <v>246.2</v>
      </c>
    </row>
    <row r="1389" spans="1:8">
      <c r="A1389" s="84"/>
      <c r="B1389" s="82"/>
      <c r="C1389" s="82"/>
      <c r="D1389" s="82"/>
      <c r="E1389" s="175" t="s">
        <v>561</v>
      </c>
      <c r="F1389" s="9" t="str">
        <f t="shared" si="21"/>
        <v xml:space="preserve">2991  </v>
      </c>
      <c r="G1389" s="71" t="s">
        <v>25</v>
      </c>
      <c r="H1389" s="66">
        <v>4899.95</v>
      </c>
    </row>
    <row r="1390" spans="1:8">
      <c r="A1390" s="84"/>
      <c r="B1390" s="82"/>
      <c r="C1390" s="82"/>
      <c r="D1390" s="82"/>
      <c r="E1390" s="175" t="s">
        <v>561</v>
      </c>
      <c r="F1390" s="9" t="str">
        <f t="shared" si="21"/>
        <v xml:space="preserve">3261  </v>
      </c>
      <c r="G1390" s="71" t="s">
        <v>491</v>
      </c>
      <c r="H1390" s="66">
        <v>26594</v>
      </c>
    </row>
    <row r="1391" spans="1:8">
      <c r="A1391" s="84"/>
      <c r="B1391" s="82"/>
      <c r="C1391" s="82"/>
      <c r="D1391" s="82"/>
      <c r="E1391" s="175" t="s">
        <v>561</v>
      </c>
      <c r="F1391" s="9" t="str">
        <f t="shared" si="21"/>
        <v xml:space="preserve">3471  </v>
      </c>
      <c r="G1391" s="71" t="s">
        <v>492</v>
      </c>
      <c r="H1391" s="66">
        <v>0</v>
      </c>
    </row>
    <row r="1392" spans="1:8">
      <c r="A1392" s="84"/>
      <c r="B1392" s="82"/>
      <c r="C1392" s="82"/>
      <c r="D1392" s="82"/>
      <c r="E1392" s="175" t="s">
        <v>541</v>
      </c>
      <c r="F1392" s="9" t="str">
        <f t="shared" si="21"/>
        <v xml:space="preserve">5631  </v>
      </c>
      <c r="G1392" s="72" t="s">
        <v>493</v>
      </c>
      <c r="H1392" s="68">
        <v>0</v>
      </c>
    </row>
    <row r="1393" spans="1:8">
      <c r="A1393" s="119"/>
      <c r="B1393" s="119"/>
      <c r="C1393" s="119"/>
      <c r="D1393" s="123" t="str">
        <f>MID($G1393,1,7)</f>
        <v xml:space="preserve">2.2.4  </v>
      </c>
      <c r="E1393" s="173"/>
      <c r="F1393" s="120"/>
      <c r="G1393" s="124" t="s">
        <v>192</v>
      </c>
      <c r="H1393" s="122">
        <v>2137531.98</v>
      </c>
    </row>
    <row r="1394" spans="1:8">
      <c r="A1394" s="119"/>
      <c r="B1394" s="119"/>
      <c r="C1394" s="120" t="str">
        <f>MID($G1394,1,7)</f>
        <v xml:space="preserve">I0119  </v>
      </c>
      <c r="D1394" s="119"/>
      <c r="E1394" s="173"/>
      <c r="F1394" s="120"/>
      <c r="G1394" s="124" t="s">
        <v>494</v>
      </c>
      <c r="H1394" s="122">
        <v>2137531.98</v>
      </c>
    </row>
    <row r="1395" spans="1:8">
      <c r="A1395" s="119"/>
      <c r="B1395" s="120" t="str">
        <f>MID($G1395,1,12)</f>
        <v xml:space="preserve">31111-0802  </v>
      </c>
      <c r="C1395" s="119"/>
      <c r="D1395" s="119"/>
      <c r="E1395" s="173"/>
      <c r="F1395" s="120"/>
      <c r="G1395" s="124" t="s">
        <v>194</v>
      </c>
      <c r="H1395" s="122">
        <v>2137531.98</v>
      </c>
    </row>
    <row r="1396" spans="1:8">
      <c r="A1396" s="84"/>
      <c r="B1396" s="82"/>
      <c r="C1396" s="82"/>
      <c r="D1396" s="82"/>
      <c r="E1396" s="175" t="s">
        <v>561</v>
      </c>
      <c r="F1396" s="9" t="str">
        <f t="shared" si="21"/>
        <v xml:space="preserve">2111  </v>
      </c>
      <c r="G1396" s="70" t="s">
        <v>29</v>
      </c>
      <c r="H1396" s="65">
        <v>1020.5</v>
      </c>
    </row>
    <row r="1397" spans="1:8">
      <c r="A1397" s="84"/>
      <c r="B1397" s="82"/>
      <c r="C1397" s="82"/>
      <c r="D1397" s="82"/>
      <c r="E1397" s="175" t="s">
        <v>561</v>
      </c>
      <c r="F1397" s="9" t="str">
        <f t="shared" si="21"/>
        <v xml:space="preserve">2141  </v>
      </c>
      <c r="G1397" s="71" t="s">
        <v>28</v>
      </c>
      <c r="H1397" s="66">
        <v>2167.61</v>
      </c>
    </row>
    <row r="1398" spans="1:8">
      <c r="A1398" s="84"/>
      <c r="B1398" s="82"/>
      <c r="C1398" s="82"/>
      <c r="D1398" s="82"/>
      <c r="E1398" s="175" t="s">
        <v>561</v>
      </c>
      <c r="F1398" s="9" t="str">
        <f t="shared" si="21"/>
        <v xml:space="preserve">2151  </v>
      </c>
      <c r="G1398" s="71" t="s">
        <v>43</v>
      </c>
      <c r="H1398" s="66">
        <v>2190</v>
      </c>
    </row>
    <row r="1399" spans="1:8">
      <c r="A1399" s="84"/>
      <c r="B1399" s="82"/>
      <c r="C1399" s="82"/>
      <c r="D1399" s="82"/>
      <c r="E1399" s="175" t="s">
        <v>561</v>
      </c>
      <c r="F1399" s="9" t="str">
        <f t="shared" si="21"/>
        <v xml:space="preserve">2411  </v>
      </c>
      <c r="G1399" s="71" t="s">
        <v>111</v>
      </c>
      <c r="H1399" s="66">
        <v>2099.9899999999998</v>
      </c>
    </row>
    <row r="1400" spans="1:8">
      <c r="A1400" s="84"/>
      <c r="B1400" s="82"/>
      <c r="C1400" s="82"/>
      <c r="D1400" s="82"/>
      <c r="E1400" s="175" t="s">
        <v>561</v>
      </c>
      <c r="F1400" s="9" t="str">
        <f t="shared" si="21"/>
        <v xml:space="preserve">2421  </v>
      </c>
      <c r="G1400" s="71" t="s">
        <v>110</v>
      </c>
      <c r="H1400" s="66">
        <v>5800</v>
      </c>
    </row>
    <row r="1401" spans="1:8">
      <c r="A1401" s="84"/>
      <c r="B1401" s="82"/>
      <c r="C1401" s="82"/>
      <c r="D1401" s="82"/>
      <c r="E1401" s="175" t="s">
        <v>561</v>
      </c>
      <c r="F1401" s="9" t="str">
        <f t="shared" si="21"/>
        <v xml:space="preserve">2461  </v>
      </c>
      <c r="G1401" s="71" t="s">
        <v>57</v>
      </c>
      <c r="H1401" s="66">
        <v>2088755.88</v>
      </c>
    </row>
    <row r="1402" spans="1:8">
      <c r="A1402" s="84"/>
      <c r="B1402" s="82"/>
      <c r="C1402" s="82"/>
      <c r="D1402" s="82"/>
      <c r="E1402" s="175" t="s">
        <v>561</v>
      </c>
      <c r="F1402" s="9" t="str">
        <f t="shared" si="21"/>
        <v xml:space="preserve">2471  </v>
      </c>
      <c r="G1402" s="71" t="s">
        <v>56</v>
      </c>
      <c r="H1402" s="66">
        <v>8064</v>
      </c>
    </row>
    <row r="1403" spans="1:8">
      <c r="A1403" s="84"/>
      <c r="B1403" s="82"/>
      <c r="C1403" s="82"/>
      <c r="D1403" s="82"/>
      <c r="E1403" s="175" t="s">
        <v>561</v>
      </c>
      <c r="F1403" s="9" t="str">
        <f t="shared" si="21"/>
        <v xml:space="preserve">2561  </v>
      </c>
      <c r="G1403" s="71" t="s">
        <v>106</v>
      </c>
      <c r="H1403" s="66">
        <v>14372</v>
      </c>
    </row>
    <row r="1404" spans="1:8">
      <c r="A1404" s="84"/>
      <c r="B1404" s="82"/>
      <c r="C1404" s="82"/>
      <c r="D1404" s="82"/>
      <c r="E1404" s="175" t="s">
        <v>561</v>
      </c>
      <c r="F1404" s="9" t="str">
        <f t="shared" si="21"/>
        <v xml:space="preserve">2911  </v>
      </c>
      <c r="G1404" s="71" t="s">
        <v>53</v>
      </c>
      <c r="H1404" s="66">
        <v>11438</v>
      </c>
    </row>
    <row r="1405" spans="1:8">
      <c r="A1405" s="84"/>
      <c r="B1405" s="82"/>
      <c r="C1405" s="82"/>
      <c r="D1405" s="82"/>
      <c r="E1405" s="175" t="s">
        <v>561</v>
      </c>
      <c r="F1405" s="9" t="str">
        <f t="shared" si="21"/>
        <v xml:space="preserve">3111  </v>
      </c>
      <c r="G1405" s="72" t="s">
        <v>103</v>
      </c>
      <c r="H1405" s="68">
        <v>1624</v>
      </c>
    </row>
    <row r="1406" spans="1:8">
      <c r="A1406" s="119"/>
      <c r="B1406" s="119"/>
      <c r="C1406" s="119"/>
      <c r="D1406" s="123" t="str">
        <f>MID($G1406,1,7)</f>
        <v xml:space="preserve">2.2.6  </v>
      </c>
      <c r="E1406" s="173"/>
      <c r="F1406" s="120"/>
      <c r="G1406" s="124" t="s">
        <v>172</v>
      </c>
      <c r="H1406" s="122">
        <v>85319.32</v>
      </c>
    </row>
    <row r="1407" spans="1:8">
      <c r="A1407" s="119"/>
      <c r="B1407" s="119"/>
      <c r="C1407" s="120" t="str">
        <f>MID($G1407,1,7)</f>
        <v xml:space="preserve">I0055  </v>
      </c>
      <c r="D1407" s="119"/>
      <c r="E1407" s="173"/>
      <c r="F1407" s="120"/>
      <c r="G1407" s="124" t="s">
        <v>495</v>
      </c>
      <c r="H1407" s="122">
        <v>8144.5</v>
      </c>
    </row>
    <row r="1408" spans="1:8">
      <c r="A1408" s="119"/>
      <c r="B1408" s="120" t="str">
        <f>MID($G1408,1,12)</f>
        <v xml:space="preserve">31111-0804  </v>
      </c>
      <c r="C1408" s="119"/>
      <c r="D1408" s="119"/>
      <c r="E1408" s="173"/>
      <c r="F1408" s="120"/>
      <c r="G1408" s="124" t="s">
        <v>188</v>
      </c>
      <c r="H1408" s="122">
        <v>8144.5</v>
      </c>
    </row>
    <row r="1409" spans="1:8">
      <c r="A1409" s="84"/>
      <c r="B1409" s="82"/>
      <c r="C1409" s="82"/>
      <c r="D1409" s="82"/>
      <c r="E1409" s="175" t="s">
        <v>563</v>
      </c>
      <c r="F1409" s="9" t="str">
        <f t="shared" si="21"/>
        <v xml:space="preserve">2111  </v>
      </c>
      <c r="G1409" s="70" t="s">
        <v>29</v>
      </c>
      <c r="H1409" s="65">
        <v>1399.5</v>
      </c>
    </row>
    <row r="1410" spans="1:8">
      <c r="A1410" s="84"/>
      <c r="B1410" s="82"/>
      <c r="C1410" s="82"/>
      <c r="D1410" s="8"/>
      <c r="E1410" s="175" t="s">
        <v>563</v>
      </c>
      <c r="F1410" s="9" t="str">
        <f t="shared" si="21"/>
        <v xml:space="preserve">2911  </v>
      </c>
      <c r="G1410" s="72" t="s">
        <v>53</v>
      </c>
      <c r="H1410" s="68">
        <v>6745</v>
      </c>
    </row>
    <row r="1411" spans="1:8">
      <c r="A1411" s="119"/>
      <c r="B1411" s="119"/>
      <c r="C1411" s="120" t="str">
        <f>MID($G1411,1,7)</f>
        <v xml:space="preserve">I0056  </v>
      </c>
      <c r="D1411" s="119"/>
      <c r="E1411" s="173"/>
      <c r="F1411" s="120"/>
      <c r="G1411" s="124" t="s">
        <v>496</v>
      </c>
      <c r="H1411" s="122">
        <v>23930.44</v>
      </c>
    </row>
    <row r="1412" spans="1:8">
      <c r="A1412" s="119"/>
      <c r="B1412" s="120" t="str">
        <f>MID($G1412,1,12)</f>
        <v xml:space="preserve">31111-0805  </v>
      </c>
      <c r="C1412" s="119"/>
      <c r="D1412" s="119"/>
      <c r="E1412" s="173"/>
      <c r="F1412" s="120"/>
      <c r="G1412" s="124" t="s">
        <v>184</v>
      </c>
      <c r="H1412" s="122">
        <v>23930.44</v>
      </c>
    </row>
    <row r="1413" spans="1:8">
      <c r="A1413" s="84"/>
      <c r="B1413" s="82"/>
      <c r="C1413" s="82"/>
      <c r="D1413" s="82"/>
      <c r="E1413" s="175" t="s">
        <v>561</v>
      </c>
      <c r="F1413" s="9" t="str">
        <f t="shared" si="21"/>
        <v xml:space="preserve">2141  </v>
      </c>
      <c r="G1413" s="70" t="s">
        <v>28</v>
      </c>
      <c r="H1413" s="65">
        <v>4368</v>
      </c>
    </row>
    <row r="1414" spans="1:8">
      <c r="A1414" s="84"/>
      <c r="B1414" s="82"/>
      <c r="C1414" s="82"/>
      <c r="D1414" s="82"/>
      <c r="E1414" s="175" t="s">
        <v>561</v>
      </c>
      <c r="F1414" s="9" t="str">
        <f t="shared" si="21"/>
        <v xml:space="preserve">2493  </v>
      </c>
      <c r="G1414" s="71" t="s">
        <v>182</v>
      </c>
      <c r="H1414" s="66">
        <v>15757.44</v>
      </c>
    </row>
    <row r="1415" spans="1:8">
      <c r="A1415" s="84"/>
      <c r="B1415" s="82"/>
      <c r="C1415" s="82"/>
      <c r="D1415" s="82"/>
      <c r="E1415" s="175" t="s">
        <v>561</v>
      </c>
      <c r="F1415" s="9" t="str">
        <f t="shared" si="21"/>
        <v xml:space="preserve">2921  </v>
      </c>
      <c r="G1415" s="71" t="s">
        <v>69</v>
      </c>
      <c r="H1415" s="66">
        <v>905</v>
      </c>
    </row>
    <row r="1416" spans="1:8">
      <c r="A1416" s="84"/>
      <c r="B1416" s="82"/>
      <c r="C1416" s="82"/>
      <c r="D1416" s="8"/>
      <c r="E1416" s="175" t="s">
        <v>561</v>
      </c>
      <c r="F1416" s="9" t="str">
        <f t="shared" si="21"/>
        <v xml:space="preserve">3591  </v>
      </c>
      <c r="G1416" s="72" t="s">
        <v>181</v>
      </c>
      <c r="H1416" s="68">
        <v>2900</v>
      </c>
    </row>
    <row r="1417" spans="1:8">
      <c r="A1417" s="119"/>
      <c r="B1417" s="119"/>
      <c r="C1417" s="120" t="str">
        <f>MID($G1417,1,7)</f>
        <v xml:space="preserve">I0057  </v>
      </c>
      <c r="D1417" s="119"/>
      <c r="E1417" s="173"/>
      <c r="F1417" s="120"/>
      <c r="G1417" s="124" t="s">
        <v>497</v>
      </c>
      <c r="H1417" s="122">
        <v>10234.5</v>
      </c>
    </row>
    <row r="1418" spans="1:8">
      <c r="A1418" s="119"/>
      <c r="B1418" s="120" t="str">
        <f>MID($G1418,1,12)</f>
        <v xml:space="preserve">31111-0806  </v>
      </c>
      <c r="C1418" s="119"/>
      <c r="D1418" s="119"/>
      <c r="E1418" s="173"/>
      <c r="F1418" s="120"/>
      <c r="G1418" s="124" t="s">
        <v>179</v>
      </c>
      <c r="H1418" s="122">
        <v>10234.5</v>
      </c>
    </row>
    <row r="1419" spans="1:8">
      <c r="A1419" s="84"/>
      <c r="B1419" s="82"/>
      <c r="C1419" s="82"/>
      <c r="D1419" s="82"/>
      <c r="E1419" s="175" t="s">
        <v>561</v>
      </c>
      <c r="F1419" s="9" t="str">
        <f t="shared" si="21"/>
        <v xml:space="preserve">2111  </v>
      </c>
      <c r="G1419" s="70" t="s">
        <v>29</v>
      </c>
      <c r="H1419" s="65">
        <v>1862.5</v>
      </c>
    </row>
    <row r="1420" spans="1:8">
      <c r="A1420" s="84"/>
      <c r="B1420" s="82"/>
      <c r="C1420" s="82"/>
      <c r="D1420" s="82"/>
      <c r="E1420" s="175" t="s">
        <v>561</v>
      </c>
      <c r="F1420" s="9" t="str">
        <f t="shared" si="21"/>
        <v xml:space="preserve">2141  </v>
      </c>
      <c r="G1420" s="71" t="s">
        <v>28</v>
      </c>
      <c r="H1420" s="66">
        <v>2088</v>
      </c>
    </row>
    <row r="1421" spans="1:8">
      <c r="A1421" s="84"/>
      <c r="B1421" s="82"/>
      <c r="C1421" s="82"/>
      <c r="D1421" s="82"/>
      <c r="E1421" s="175" t="s">
        <v>561</v>
      </c>
      <c r="F1421" s="9" t="str">
        <f t="shared" ref="F1421:F1484" si="22">MID($G1421,1,6)</f>
        <v xml:space="preserve">2151  </v>
      </c>
      <c r="G1421" s="71" t="s">
        <v>43</v>
      </c>
      <c r="H1421" s="66">
        <v>1972</v>
      </c>
    </row>
    <row r="1422" spans="1:8">
      <c r="A1422" s="84"/>
      <c r="B1422" s="82"/>
      <c r="C1422" s="82"/>
      <c r="D1422" s="82"/>
      <c r="E1422" s="175" t="s">
        <v>561</v>
      </c>
      <c r="F1422" s="9" t="str">
        <f t="shared" si="22"/>
        <v xml:space="preserve">2421  </v>
      </c>
      <c r="G1422" s="71" t="s">
        <v>110</v>
      </c>
      <c r="H1422" s="66">
        <v>1160</v>
      </c>
    </row>
    <row r="1423" spans="1:8">
      <c r="A1423" s="84"/>
      <c r="B1423" s="82"/>
      <c r="C1423" s="82"/>
      <c r="D1423" s="82"/>
      <c r="E1423" s="175" t="s">
        <v>561</v>
      </c>
      <c r="F1423" s="9" t="str">
        <f t="shared" si="22"/>
        <v xml:space="preserve">2431  </v>
      </c>
      <c r="G1423" s="71" t="s">
        <v>58</v>
      </c>
      <c r="H1423" s="66">
        <v>252</v>
      </c>
    </row>
    <row r="1424" spans="1:8">
      <c r="A1424" s="84"/>
      <c r="B1424" s="82"/>
      <c r="C1424" s="82"/>
      <c r="D1424" s="8"/>
      <c r="E1424" s="175" t="s">
        <v>561</v>
      </c>
      <c r="F1424" s="9" t="str">
        <f t="shared" si="22"/>
        <v xml:space="preserve">2522  </v>
      </c>
      <c r="G1424" s="72" t="s">
        <v>139</v>
      </c>
      <c r="H1424" s="68">
        <v>2900</v>
      </c>
    </row>
    <row r="1425" spans="1:8">
      <c r="A1425" s="119"/>
      <c r="B1425" s="119"/>
      <c r="C1425" s="120" t="str">
        <f>MID($G1425,1,7)</f>
        <v xml:space="preserve">I0058  </v>
      </c>
      <c r="D1425" s="119"/>
      <c r="E1425" s="173"/>
      <c r="F1425" s="120"/>
      <c r="G1425" s="124" t="s">
        <v>173</v>
      </c>
      <c r="H1425" s="122">
        <v>43009.88</v>
      </c>
    </row>
    <row r="1426" spans="1:8">
      <c r="A1426" s="119"/>
      <c r="B1426" s="120" t="str">
        <f>MID($G1426,1,12)</f>
        <v xml:space="preserve">31111-0807  </v>
      </c>
      <c r="C1426" s="119"/>
      <c r="D1426" s="119"/>
      <c r="E1426" s="173"/>
      <c r="F1426" s="120"/>
      <c r="G1426" s="124" t="s">
        <v>175</v>
      </c>
      <c r="H1426" s="122">
        <v>43009.88</v>
      </c>
    </row>
    <row r="1427" spans="1:8">
      <c r="A1427" s="84"/>
      <c r="B1427" s="82"/>
      <c r="C1427" s="82"/>
      <c r="D1427" s="82"/>
      <c r="E1427" s="175" t="s">
        <v>561</v>
      </c>
      <c r="F1427" s="9" t="str">
        <f t="shared" si="22"/>
        <v xml:space="preserve">2111  </v>
      </c>
      <c r="G1427" s="70" t="s">
        <v>29</v>
      </c>
      <c r="H1427" s="65">
        <v>926</v>
      </c>
    </row>
    <row r="1428" spans="1:8">
      <c r="A1428" s="84"/>
      <c r="B1428" s="82"/>
      <c r="C1428" s="82"/>
      <c r="D1428" s="82"/>
      <c r="E1428" s="175" t="s">
        <v>561</v>
      </c>
      <c r="F1428" s="9" t="str">
        <f t="shared" si="22"/>
        <v xml:space="preserve">2411  </v>
      </c>
      <c r="G1428" s="71" t="s">
        <v>111</v>
      </c>
      <c r="H1428" s="66">
        <v>7999.98</v>
      </c>
    </row>
    <row r="1429" spans="1:8">
      <c r="A1429" s="84"/>
      <c r="B1429" s="82"/>
      <c r="C1429" s="82"/>
      <c r="D1429" s="82"/>
      <c r="E1429" s="175" t="s">
        <v>561</v>
      </c>
      <c r="F1429" s="9" t="str">
        <f t="shared" si="22"/>
        <v xml:space="preserve">2421  </v>
      </c>
      <c r="G1429" s="71" t="s">
        <v>110</v>
      </c>
      <c r="H1429" s="66">
        <v>23440</v>
      </c>
    </row>
    <row r="1430" spans="1:8">
      <c r="A1430" s="84"/>
      <c r="B1430" s="82"/>
      <c r="C1430" s="82"/>
      <c r="D1430" s="82"/>
      <c r="E1430" s="175" t="s">
        <v>561</v>
      </c>
      <c r="F1430" s="9" t="str">
        <f t="shared" si="22"/>
        <v xml:space="preserve">2431  </v>
      </c>
      <c r="G1430" s="71" t="s">
        <v>58</v>
      </c>
      <c r="H1430" s="66">
        <v>4619.75</v>
      </c>
    </row>
    <row r="1431" spans="1:8">
      <c r="A1431" s="84"/>
      <c r="B1431" s="82"/>
      <c r="C1431" s="82"/>
      <c r="D1431" s="82"/>
      <c r="E1431" s="175" t="s">
        <v>561</v>
      </c>
      <c r="F1431" s="9" t="str">
        <f t="shared" si="22"/>
        <v xml:space="preserve">2441  </v>
      </c>
      <c r="G1431" s="71" t="s">
        <v>109</v>
      </c>
      <c r="H1431" s="66">
        <v>84</v>
      </c>
    </row>
    <row r="1432" spans="1:8">
      <c r="A1432" s="84"/>
      <c r="B1432" s="82"/>
      <c r="C1432" s="82"/>
      <c r="D1432" s="82"/>
      <c r="E1432" s="175" t="s">
        <v>561</v>
      </c>
      <c r="F1432" s="9" t="str">
        <f t="shared" si="22"/>
        <v xml:space="preserve">2471  </v>
      </c>
      <c r="G1432" s="72" t="s">
        <v>56</v>
      </c>
      <c r="H1432" s="68">
        <v>5940.15</v>
      </c>
    </row>
    <row r="1433" spans="1:8">
      <c r="A1433" s="119"/>
      <c r="B1433" s="119"/>
      <c r="C1433" s="119"/>
      <c r="D1433" s="123" t="str">
        <f>MID($G1433,1,7)</f>
        <v xml:space="preserve">2.3.1  </v>
      </c>
      <c r="E1433" s="173"/>
      <c r="F1433" s="120"/>
      <c r="G1433" s="124" t="s">
        <v>162</v>
      </c>
      <c r="H1433" s="122">
        <v>165600.03</v>
      </c>
    </row>
    <row r="1434" spans="1:8">
      <c r="A1434" s="119"/>
      <c r="B1434" s="119"/>
      <c r="C1434" s="120" t="str">
        <f>MID($G1434,1,7)</f>
        <v xml:space="preserve">I0007  </v>
      </c>
      <c r="D1434" s="119"/>
      <c r="E1434" s="173"/>
      <c r="F1434" s="120"/>
      <c r="G1434" s="124" t="s">
        <v>472</v>
      </c>
      <c r="H1434" s="122">
        <v>165600.03</v>
      </c>
    </row>
    <row r="1435" spans="1:8">
      <c r="A1435" s="119"/>
      <c r="B1435" s="120" t="str">
        <f>MID($G1435,1,12)</f>
        <v xml:space="preserve">31111-0501  </v>
      </c>
      <c r="C1435" s="119"/>
      <c r="D1435" s="119"/>
      <c r="E1435" s="173"/>
      <c r="F1435" s="120"/>
      <c r="G1435" s="124" t="s">
        <v>4</v>
      </c>
      <c r="H1435" s="122">
        <v>165600.03</v>
      </c>
    </row>
    <row r="1436" spans="1:8">
      <c r="A1436" s="84"/>
      <c r="B1436" s="82"/>
      <c r="C1436" s="82"/>
      <c r="D1436" s="82"/>
      <c r="E1436" s="175" t="s">
        <v>561</v>
      </c>
      <c r="F1436" s="9" t="str">
        <f t="shared" si="22"/>
        <v xml:space="preserve">3921  </v>
      </c>
      <c r="G1436" s="73" t="s">
        <v>218</v>
      </c>
      <c r="H1436" s="62">
        <v>165600.03</v>
      </c>
    </row>
    <row r="1437" spans="1:8">
      <c r="A1437" s="119"/>
      <c r="B1437" s="120" t="str">
        <f>MID($G1437,1,12)</f>
        <v xml:space="preserve">31111-0903  </v>
      </c>
      <c r="C1437" s="119"/>
      <c r="D1437" s="119"/>
      <c r="E1437" s="173"/>
      <c r="F1437" s="120"/>
      <c r="G1437" s="121" t="s">
        <v>164</v>
      </c>
      <c r="H1437" s="122">
        <v>0</v>
      </c>
    </row>
    <row r="1438" spans="1:8">
      <c r="A1438" s="84"/>
      <c r="B1438" s="82"/>
      <c r="C1438" s="82"/>
      <c r="D1438" s="82"/>
      <c r="E1438" s="175" t="s">
        <v>538</v>
      </c>
      <c r="F1438" s="9" t="str">
        <f t="shared" si="22"/>
        <v xml:space="preserve">4234  </v>
      </c>
      <c r="G1438" s="73" t="s">
        <v>135</v>
      </c>
      <c r="H1438" s="62">
        <v>0</v>
      </c>
    </row>
    <row r="1439" spans="1:8">
      <c r="A1439" s="119"/>
      <c r="B1439" s="119"/>
      <c r="C1439" s="119"/>
      <c r="D1439" s="123" t="str">
        <f>MID($G1439,1,7)</f>
        <v xml:space="preserve">4.1.1  </v>
      </c>
      <c r="E1439" s="173"/>
      <c r="F1439" s="120"/>
      <c r="G1439" s="124" t="s">
        <v>474</v>
      </c>
      <c r="H1439" s="122">
        <v>1541249.25</v>
      </c>
    </row>
    <row r="1440" spans="1:8">
      <c r="A1440" s="119"/>
      <c r="B1440" s="119"/>
      <c r="C1440" s="120" t="str">
        <f>MID($G1440,1,7)</f>
        <v xml:space="preserve">D0125  </v>
      </c>
      <c r="D1440" s="119"/>
      <c r="E1440" s="173"/>
      <c r="F1440" s="120"/>
      <c r="G1440" s="124" t="s">
        <v>498</v>
      </c>
      <c r="H1440" s="122">
        <v>1541249.25</v>
      </c>
    </row>
    <row r="1441" spans="1:8">
      <c r="A1441" s="119"/>
      <c r="B1441" s="120" t="str">
        <f>MID($G1441,1,12)</f>
        <v xml:space="preserve">31111-0501  </v>
      </c>
      <c r="C1441" s="119"/>
      <c r="D1441" s="119"/>
      <c r="E1441" s="173"/>
      <c r="F1441" s="120"/>
      <c r="G1441" s="124" t="s">
        <v>4</v>
      </c>
      <c r="H1441" s="122">
        <v>1541249.25</v>
      </c>
    </row>
    <row r="1442" spans="1:8">
      <c r="A1442" s="84"/>
      <c r="B1442" s="82"/>
      <c r="C1442" s="82"/>
      <c r="D1442" s="82"/>
      <c r="E1442" s="175" t="s">
        <v>564</v>
      </c>
      <c r="F1442" s="9" t="str">
        <f t="shared" si="22"/>
        <v xml:space="preserve">9111  </v>
      </c>
      <c r="G1442" s="70" t="s">
        <v>499</v>
      </c>
      <c r="H1442" s="65">
        <v>1385935.2</v>
      </c>
    </row>
    <row r="1443" spans="1:8">
      <c r="A1443" s="84"/>
      <c r="B1443" s="82"/>
      <c r="C1443" s="82"/>
      <c r="D1443" s="82"/>
      <c r="E1443" s="174" t="s">
        <v>566</v>
      </c>
      <c r="F1443" s="9" t="str">
        <f t="shared" si="22"/>
        <v xml:space="preserve">9211  </v>
      </c>
      <c r="G1443" s="72" t="s">
        <v>500</v>
      </c>
      <c r="H1443" s="68">
        <v>155314.04999999999</v>
      </c>
    </row>
    <row r="1444" spans="1:8">
      <c r="A1444" s="109"/>
      <c r="B1444" s="109"/>
      <c r="C1444" s="109"/>
      <c r="D1444" s="109"/>
      <c r="E1444" s="180"/>
      <c r="F1444" s="110"/>
      <c r="G1444" s="111" t="s">
        <v>501</v>
      </c>
      <c r="H1444" s="114">
        <f>3280917.72+5871.81</f>
        <v>3286789.5300000003</v>
      </c>
    </row>
    <row r="1445" spans="1:8">
      <c r="A1445" s="109"/>
      <c r="B1445" s="109"/>
      <c r="C1445" s="109"/>
      <c r="D1445" s="109"/>
      <c r="E1445" s="180"/>
      <c r="F1445" s="110"/>
      <c r="G1445" s="112" t="s">
        <v>502</v>
      </c>
      <c r="H1445" s="112">
        <f>H1444</f>
        <v>3286789.5300000003</v>
      </c>
    </row>
    <row r="1446" spans="1:8">
      <c r="A1446" s="84"/>
      <c r="B1446" s="82"/>
      <c r="C1446" s="82"/>
      <c r="D1446" s="82"/>
      <c r="E1446" s="175"/>
      <c r="F1446" s="12"/>
      <c r="G1446" s="56"/>
      <c r="H1446" s="69"/>
    </row>
    <row r="1447" spans="1:8">
      <c r="A1447" s="84"/>
      <c r="B1447" s="82"/>
      <c r="C1447" s="82"/>
      <c r="D1447" s="82"/>
      <c r="E1447" s="175"/>
      <c r="F1447" s="12"/>
      <c r="G1447" s="56"/>
      <c r="H1447" s="69"/>
    </row>
    <row r="1448" spans="1:8">
      <c r="A1448" s="84"/>
      <c r="B1448" s="82"/>
      <c r="C1448" s="82"/>
      <c r="D1448" s="82"/>
      <c r="E1448" s="175"/>
      <c r="F1448" s="12"/>
      <c r="G1448" s="56"/>
      <c r="H1448" s="69"/>
    </row>
    <row r="1449" spans="1:8">
      <c r="A1449" s="109">
        <v>51403</v>
      </c>
      <c r="B1449" s="109"/>
      <c r="C1449" s="109"/>
      <c r="D1449" s="109"/>
      <c r="E1449" s="180"/>
      <c r="F1449" s="110"/>
      <c r="G1449" s="111" t="s">
        <v>442</v>
      </c>
      <c r="H1449" s="114">
        <f>16962749.92+H1470</f>
        <v>17619973.57</v>
      </c>
    </row>
    <row r="1450" spans="1:8">
      <c r="A1450" s="119"/>
      <c r="B1450" s="119"/>
      <c r="C1450" s="119"/>
      <c r="D1450" s="123" t="str">
        <f>MID($G1450,1,7)</f>
        <v xml:space="preserve">2.4.1  </v>
      </c>
      <c r="E1450" s="173"/>
      <c r="F1450" s="120"/>
      <c r="G1450" s="121" t="s">
        <v>47</v>
      </c>
      <c r="H1450" s="122">
        <v>13201404.210000001</v>
      </c>
    </row>
    <row r="1451" spans="1:8">
      <c r="A1451" s="119"/>
      <c r="B1451" s="119"/>
      <c r="C1451" s="120" t="str">
        <f>MID($G1451,1,7)</f>
        <v xml:space="preserve">S0105  </v>
      </c>
      <c r="D1451" s="119"/>
      <c r="E1451" s="173"/>
      <c r="F1451" s="120"/>
      <c r="G1451" s="121" t="s">
        <v>503</v>
      </c>
      <c r="H1451" s="122">
        <v>13201404.210000001</v>
      </c>
    </row>
    <row r="1452" spans="1:8">
      <c r="A1452" s="119"/>
      <c r="B1452" s="120" t="str">
        <f>MID($G1452,1,12)</f>
        <v xml:space="preserve">31111-0703  </v>
      </c>
      <c r="C1452" s="119"/>
      <c r="D1452" s="119"/>
      <c r="E1452" s="173"/>
      <c r="F1452" s="120"/>
      <c r="G1452" s="121" t="s">
        <v>8</v>
      </c>
      <c r="H1452" s="122">
        <v>13201404.210000001</v>
      </c>
    </row>
    <row r="1453" spans="1:8">
      <c r="A1453" s="84"/>
      <c r="B1453" s="82"/>
      <c r="C1453" s="82"/>
      <c r="D1453" s="82"/>
      <c r="E1453" s="175" t="s">
        <v>539</v>
      </c>
      <c r="F1453" s="9" t="str">
        <f t="shared" si="22"/>
        <v xml:space="preserve">6121  </v>
      </c>
      <c r="G1453" s="18" t="s">
        <v>14</v>
      </c>
      <c r="H1453" s="62">
        <v>13201404.210000001</v>
      </c>
    </row>
    <row r="1454" spans="1:8">
      <c r="A1454" s="119"/>
      <c r="B1454" s="119"/>
      <c r="C1454" s="119"/>
      <c r="D1454" s="123" t="str">
        <f>MID($G1454,1,7)</f>
        <v xml:space="preserve">2.4.2  </v>
      </c>
      <c r="E1454" s="173"/>
      <c r="F1454" s="120"/>
      <c r="G1454" s="121" t="s">
        <v>119</v>
      </c>
      <c r="H1454" s="122">
        <v>3471345.71</v>
      </c>
    </row>
    <row r="1455" spans="1:8">
      <c r="A1455" s="119"/>
      <c r="B1455" s="119"/>
      <c r="C1455" s="120" t="str">
        <f>MID($G1455,1,7)</f>
        <v xml:space="preserve">S0131  </v>
      </c>
      <c r="D1455" s="119"/>
      <c r="E1455" s="173"/>
      <c r="F1455" s="120"/>
      <c r="G1455" s="121" t="s">
        <v>504</v>
      </c>
      <c r="H1455" s="122">
        <v>3371345.71</v>
      </c>
    </row>
    <row r="1456" spans="1:8">
      <c r="A1456" s="119"/>
      <c r="B1456" s="120" t="str">
        <f>MID($G1456,1,12)</f>
        <v xml:space="preserve">31111-0703  </v>
      </c>
      <c r="C1456" s="119"/>
      <c r="D1456" s="119"/>
      <c r="E1456" s="173"/>
      <c r="F1456" s="120"/>
      <c r="G1456" s="121" t="s">
        <v>8</v>
      </c>
      <c r="H1456" s="122">
        <v>3371345.71</v>
      </c>
    </row>
    <row r="1457" spans="1:8">
      <c r="A1457" s="84"/>
      <c r="B1457" s="82"/>
      <c r="C1457" s="82"/>
      <c r="D1457" s="82"/>
      <c r="E1457" s="175" t="s">
        <v>539</v>
      </c>
      <c r="F1457" s="9" t="str">
        <f t="shared" si="22"/>
        <v xml:space="preserve">6121  </v>
      </c>
      <c r="G1457" s="18" t="s">
        <v>14</v>
      </c>
      <c r="H1457" s="62">
        <v>3371345.71</v>
      </c>
    </row>
    <row r="1458" spans="1:8">
      <c r="A1458" s="119"/>
      <c r="B1458" s="119"/>
      <c r="C1458" s="120" t="str">
        <f>MID($G1458,1,7)</f>
        <v xml:space="preserve">S0133  </v>
      </c>
      <c r="D1458" s="119"/>
      <c r="E1458" s="173"/>
      <c r="F1458" s="120"/>
      <c r="G1458" s="121" t="s">
        <v>505</v>
      </c>
      <c r="H1458" s="122">
        <v>0</v>
      </c>
    </row>
    <row r="1459" spans="1:8">
      <c r="A1459" s="119"/>
      <c r="B1459" s="120" t="str">
        <f>MID($G1459,1,12)</f>
        <v xml:space="preserve">31111-0703  </v>
      </c>
      <c r="C1459" s="119"/>
      <c r="D1459" s="119"/>
      <c r="E1459" s="173"/>
      <c r="F1459" s="120"/>
      <c r="G1459" s="121" t="s">
        <v>8</v>
      </c>
      <c r="H1459" s="122">
        <v>0</v>
      </c>
    </row>
    <row r="1460" spans="1:8">
      <c r="A1460" s="84"/>
      <c r="B1460" s="82"/>
      <c r="C1460" s="82"/>
      <c r="D1460" s="82"/>
      <c r="E1460" s="175" t="s">
        <v>539</v>
      </c>
      <c r="F1460" s="9" t="str">
        <f t="shared" si="22"/>
        <v xml:space="preserve">3391  </v>
      </c>
      <c r="G1460" s="19" t="s">
        <v>506</v>
      </c>
      <c r="H1460" s="65">
        <v>0</v>
      </c>
    </row>
    <row r="1461" spans="1:8">
      <c r="A1461" s="84"/>
      <c r="B1461" s="82"/>
      <c r="C1461" s="82"/>
      <c r="D1461" s="82"/>
      <c r="E1461" s="175" t="s">
        <v>541</v>
      </c>
      <c r="F1461" s="9" t="str">
        <f t="shared" si="22"/>
        <v xml:space="preserve">5291  </v>
      </c>
      <c r="G1461" s="52" t="s">
        <v>507</v>
      </c>
      <c r="H1461" s="66">
        <v>0</v>
      </c>
    </row>
    <row r="1462" spans="1:8">
      <c r="A1462" s="84"/>
      <c r="B1462" s="82"/>
      <c r="C1462" s="82"/>
      <c r="D1462" s="82"/>
      <c r="E1462" s="175" t="s">
        <v>539</v>
      </c>
      <c r="F1462" s="9" t="str">
        <f t="shared" si="22"/>
        <v xml:space="preserve">6121  </v>
      </c>
      <c r="G1462" s="67" t="s">
        <v>14</v>
      </c>
      <c r="H1462" s="68">
        <v>0</v>
      </c>
    </row>
    <row r="1463" spans="1:8">
      <c r="A1463" s="119"/>
      <c r="B1463" s="119"/>
      <c r="C1463" s="120" t="str">
        <f>MID($G1463,1,7)</f>
        <v xml:space="preserve">U0090  </v>
      </c>
      <c r="D1463" s="119"/>
      <c r="E1463" s="173"/>
      <c r="F1463" s="120"/>
      <c r="G1463" s="121" t="s">
        <v>199</v>
      </c>
      <c r="H1463" s="122">
        <v>100000</v>
      </c>
    </row>
    <row r="1464" spans="1:8">
      <c r="A1464" s="119"/>
      <c r="B1464" s="120" t="str">
        <f>MID($G1464,1,12)</f>
        <v xml:space="preserve">31111-0703  </v>
      </c>
      <c r="C1464" s="119"/>
      <c r="D1464" s="119"/>
      <c r="E1464" s="173"/>
      <c r="F1464" s="120"/>
      <c r="G1464" s="121" t="s">
        <v>8</v>
      </c>
      <c r="H1464" s="122">
        <v>100000</v>
      </c>
    </row>
    <row r="1465" spans="1:8">
      <c r="A1465" s="84"/>
      <c r="B1465" s="82"/>
      <c r="C1465" s="82"/>
      <c r="D1465" s="82"/>
      <c r="E1465" s="175" t="s">
        <v>539</v>
      </c>
      <c r="F1465" s="9" t="str">
        <f t="shared" si="22"/>
        <v xml:space="preserve">6121  </v>
      </c>
      <c r="G1465" s="18" t="s">
        <v>14</v>
      </c>
      <c r="H1465" s="62">
        <v>100000</v>
      </c>
    </row>
    <row r="1466" spans="1:8">
      <c r="A1466" s="119"/>
      <c r="B1466" s="119"/>
      <c r="C1466" s="119"/>
      <c r="D1466" s="123" t="str">
        <f>MID($G1466,1,7)</f>
        <v xml:space="preserve">2.4.4  </v>
      </c>
      <c r="E1466" s="173"/>
      <c r="F1466" s="120"/>
      <c r="G1466" s="121" t="s">
        <v>508</v>
      </c>
      <c r="H1466" s="122">
        <v>290000</v>
      </c>
    </row>
    <row r="1467" spans="1:8">
      <c r="A1467" s="119"/>
      <c r="B1467" s="119"/>
      <c r="C1467" s="120" t="str">
        <f>MID($G1467,1,7)</f>
        <v xml:space="preserve">S0139  </v>
      </c>
      <c r="D1467" s="119"/>
      <c r="E1467" s="173"/>
      <c r="F1467" s="120"/>
      <c r="G1467" s="121" t="s">
        <v>509</v>
      </c>
      <c r="H1467" s="122">
        <v>290000</v>
      </c>
    </row>
    <row r="1468" spans="1:8">
      <c r="A1468" s="119"/>
      <c r="B1468" s="120" t="str">
        <f>MID($G1468,1,12)</f>
        <v xml:space="preserve">31111-1301  </v>
      </c>
      <c r="C1468" s="119"/>
      <c r="D1468" s="119"/>
      <c r="E1468" s="173"/>
      <c r="F1468" s="120"/>
      <c r="G1468" s="121" t="s">
        <v>131</v>
      </c>
      <c r="H1468" s="122">
        <v>290000</v>
      </c>
    </row>
    <row r="1469" spans="1:8">
      <c r="A1469" s="84"/>
      <c r="B1469" s="82"/>
      <c r="C1469" s="82"/>
      <c r="D1469" s="82"/>
      <c r="E1469" s="175" t="s">
        <v>539</v>
      </c>
      <c r="F1469" s="9" t="str">
        <f t="shared" si="22"/>
        <v xml:space="preserve">6121  </v>
      </c>
      <c r="G1469" s="18" t="s">
        <v>14</v>
      </c>
      <c r="H1469" s="62">
        <v>290000</v>
      </c>
    </row>
    <row r="1470" spans="1:8">
      <c r="A1470" s="109"/>
      <c r="B1470" s="109"/>
      <c r="C1470" s="109"/>
      <c r="D1470" s="109"/>
      <c r="E1470" s="180"/>
      <c r="F1470" s="110"/>
      <c r="G1470" s="113" t="s">
        <v>510</v>
      </c>
      <c r="H1470" s="114">
        <v>657223.65</v>
      </c>
    </row>
    <row r="1471" spans="1:8">
      <c r="A1471" s="84"/>
      <c r="B1471" s="82"/>
      <c r="C1471" s="82"/>
      <c r="D1471" s="82"/>
      <c r="E1471" s="175"/>
      <c r="F1471" s="12"/>
      <c r="G1471" s="20"/>
      <c r="H1471" s="69"/>
    </row>
    <row r="1472" spans="1:8">
      <c r="A1472" s="84"/>
      <c r="B1472" s="82"/>
      <c r="C1472" s="82"/>
      <c r="D1472" s="82"/>
      <c r="E1472" s="175"/>
      <c r="F1472" s="12"/>
      <c r="G1472" s="20"/>
      <c r="H1472" s="69"/>
    </row>
    <row r="1473" spans="1:8">
      <c r="A1473" s="84"/>
      <c r="B1473" s="82"/>
      <c r="C1473" s="82"/>
      <c r="D1473" s="82"/>
      <c r="E1473" s="175"/>
      <c r="F1473" s="12"/>
      <c r="G1473" s="20"/>
      <c r="H1473" s="69"/>
    </row>
    <row r="1474" spans="1:8">
      <c r="A1474" s="109">
        <v>51503</v>
      </c>
      <c r="B1474" s="109"/>
      <c r="C1474" s="109"/>
      <c r="D1474" s="109"/>
      <c r="E1474" s="180"/>
      <c r="F1474" s="110"/>
      <c r="G1474" s="111" t="s">
        <v>444</v>
      </c>
      <c r="H1474" s="114">
        <f>11877766.83+H1505</f>
        <v>11999250</v>
      </c>
    </row>
    <row r="1475" spans="1:8">
      <c r="A1475" s="119"/>
      <c r="B1475" s="119"/>
      <c r="C1475" s="119"/>
      <c r="D1475" s="123" t="str">
        <f>MID($G1475,1,7)</f>
        <v xml:space="preserve">1.7.1  </v>
      </c>
      <c r="E1475" s="173"/>
      <c r="F1475" s="120"/>
      <c r="G1475" s="121" t="s">
        <v>155</v>
      </c>
      <c r="H1475" s="122">
        <v>9878566.8300000001</v>
      </c>
    </row>
    <row r="1476" spans="1:8">
      <c r="A1476" s="119"/>
      <c r="B1476" s="119"/>
      <c r="C1476" s="120" t="str">
        <f>MID($G1476,1,7)</f>
        <v xml:space="preserve">S0099  </v>
      </c>
      <c r="D1476" s="119"/>
      <c r="E1476" s="173"/>
      <c r="F1476" s="120"/>
      <c r="G1476" s="121" t="s">
        <v>487</v>
      </c>
      <c r="H1476" s="122">
        <v>9878566.8300000001</v>
      </c>
    </row>
    <row r="1477" spans="1:8">
      <c r="A1477" s="119"/>
      <c r="B1477" s="120" t="str">
        <f>MID($G1477,1,12)</f>
        <v xml:space="preserve">31111-1101  </v>
      </c>
      <c r="C1477" s="119"/>
      <c r="D1477" s="119"/>
      <c r="E1477" s="173"/>
      <c r="F1477" s="120"/>
      <c r="G1477" s="121" t="s">
        <v>157</v>
      </c>
      <c r="H1477" s="122">
        <v>9878566.8300000001</v>
      </c>
    </row>
    <row r="1478" spans="1:8">
      <c r="A1478" s="84"/>
      <c r="B1478" s="82"/>
      <c r="C1478" s="82"/>
      <c r="D1478" s="82"/>
      <c r="E1478" s="175" t="s">
        <v>561</v>
      </c>
      <c r="F1478" s="9" t="str">
        <f t="shared" si="22"/>
        <v xml:space="preserve">2111  </v>
      </c>
      <c r="G1478" s="19" t="s">
        <v>29</v>
      </c>
      <c r="H1478" s="65">
        <v>4849.99</v>
      </c>
    </row>
    <row r="1479" spans="1:8">
      <c r="A1479" s="84"/>
      <c r="B1479" s="82"/>
      <c r="C1479" s="82"/>
      <c r="D1479" s="82"/>
      <c r="E1479" s="175" t="s">
        <v>561</v>
      </c>
      <c r="F1479" s="9" t="str">
        <f t="shared" si="22"/>
        <v xml:space="preserve">2141  </v>
      </c>
      <c r="G1479" s="52" t="s">
        <v>28</v>
      </c>
      <c r="H1479" s="66">
        <v>2150</v>
      </c>
    </row>
    <row r="1480" spans="1:8">
      <c r="A1480" s="84"/>
      <c r="B1480" s="82"/>
      <c r="C1480" s="82"/>
      <c r="D1480" s="82"/>
      <c r="E1480" s="175" t="s">
        <v>561</v>
      </c>
      <c r="F1480" s="9" t="str">
        <f t="shared" si="22"/>
        <v xml:space="preserve">2711  </v>
      </c>
      <c r="G1480" s="52" t="s">
        <v>63</v>
      </c>
      <c r="H1480" s="66">
        <v>2110504</v>
      </c>
    </row>
    <row r="1481" spans="1:8">
      <c r="A1481" s="84"/>
      <c r="B1481" s="82"/>
      <c r="C1481" s="82"/>
      <c r="D1481" s="82"/>
      <c r="E1481" s="175" t="s">
        <v>561</v>
      </c>
      <c r="F1481" s="9" t="str">
        <f t="shared" si="22"/>
        <v xml:space="preserve">2721  </v>
      </c>
      <c r="G1481" s="52" t="s">
        <v>511</v>
      </c>
      <c r="H1481" s="66">
        <v>296496</v>
      </c>
    </row>
    <row r="1482" spans="1:8">
      <c r="A1482" s="84"/>
      <c r="B1482" s="82"/>
      <c r="C1482" s="82"/>
      <c r="D1482" s="82"/>
      <c r="E1482" s="175" t="s">
        <v>561</v>
      </c>
      <c r="F1482" s="9" t="str">
        <f t="shared" si="22"/>
        <v xml:space="preserve">2831  </v>
      </c>
      <c r="G1482" s="52" t="s">
        <v>512</v>
      </c>
      <c r="H1482" s="66">
        <v>872791.28</v>
      </c>
    </row>
    <row r="1483" spans="1:8">
      <c r="A1483" s="84"/>
      <c r="B1483" s="82"/>
      <c r="C1483" s="82"/>
      <c r="D1483" s="82"/>
      <c r="E1483" s="175" t="s">
        <v>561</v>
      </c>
      <c r="F1483" s="9" t="str">
        <f t="shared" si="22"/>
        <v xml:space="preserve">3341  </v>
      </c>
      <c r="G1483" s="52" t="s">
        <v>42</v>
      </c>
      <c r="H1483" s="66">
        <v>1679500</v>
      </c>
    </row>
    <row r="1484" spans="1:8">
      <c r="A1484" s="84"/>
      <c r="B1484" s="82"/>
      <c r="C1484" s="82"/>
      <c r="D1484" s="82"/>
      <c r="E1484" s="175" t="s">
        <v>561</v>
      </c>
      <c r="F1484" s="9" t="str">
        <f t="shared" si="22"/>
        <v xml:space="preserve">3371  </v>
      </c>
      <c r="G1484" s="52" t="s">
        <v>150</v>
      </c>
      <c r="H1484" s="66">
        <v>325000</v>
      </c>
    </row>
    <row r="1485" spans="1:8">
      <c r="A1485" s="84"/>
      <c r="B1485" s="82"/>
      <c r="C1485" s="82"/>
      <c r="D1485" s="82"/>
      <c r="E1485" s="175" t="s">
        <v>561</v>
      </c>
      <c r="F1485" s="9" t="str">
        <f t="shared" ref="F1485:F1548" si="23">MID($G1485,1,6)</f>
        <v xml:space="preserve">3391  </v>
      </c>
      <c r="G1485" s="52" t="s">
        <v>506</v>
      </c>
      <c r="H1485" s="66">
        <v>108000</v>
      </c>
    </row>
    <row r="1486" spans="1:8">
      <c r="A1486" s="84"/>
      <c r="B1486" s="82"/>
      <c r="C1486" s="82"/>
      <c r="D1486" s="82"/>
      <c r="E1486" s="175" t="s">
        <v>540</v>
      </c>
      <c r="F1486" s="9" t="str">
        <f t="shared" si="23"/>
        <v xml:space="preserve">4431  </v>
      </c>
      <c r="G1486" s="52" t="s">
        <v>513</v>
      </c>
      <c r="H1486" s="66">
        <v>796556.53</v>
      </c>
    </row>
    <row r="1487" spans="1:8">
      <c r="A1487" s="84"/>
      <c r="B1487" s="82"/>
      <c r="C1487" s="82"/>
      <c r="D1487" s="82"/>
      <c r="E1487" s="175" t="s">
        <v>541</v>
      </c>
      <c r="F1487" s="9" t="str">
        <f t="shared" si="23"/>
        <v xml:space="preserve">5111  </v>
      </c>
      <c r="G1487" s="52" t="s">
        <v>78</v>
      </c>
      <c r="H1487" s="66">
        <v>31450.01</v>
      </c>
    </row>
    <row r="1488" spans="1:8">
      <c r="A1488" s="84"/>
      <c r="B1488" s="82"/>
      <c r="C1488" s="82"/>
      <c r="D1488" s="82"/>
      <c r="E1488" s="175" t="s">
        <v>541</v>
      </c>
      <c r="F1488" s="9" t="str">
        <f t="shared" si="23"/>
        <v xml:space="preserve">5151  </v>
      </c>
      <c r="G1488" s="52" t="s">
        <v>77</v>
      </c>
      <c r="H1488" s="66">
        <v>71849.990000000005</v>
      </c>
    </row>
    <row r="1489" spans="1:8">
      <c r="A1489" s="84"/>
      <c r="B1489" s="82"/>
      <c r="C1489" s="82"/>
      <c r="D1489" s="82"/>
      <c r="E1489" s="175" t="s">
        <v>541</v>
      </c>
      <c r="F1489" s="9" t="str">
        <f t="shared" si="23"/>
        <v xml:space="preserve">5191  </v>
      </c>
      <c r="G1489" s="52" t="s">
        <v>514</v>
      </c>
      <c r="H1489" s="66">
        <v>3299.01</v>
      </c>
    </row>
    <row r="1490" spans="1:8">
      <c r="A1490" s="84"/>
      <c r="B1490" s="82"/>
      <c r="C1490" s="82"/>
      <c r="D1490" s="82"/>
      <c r="E1490" s="175" t="s">
        <v>541</v>
      </c>
      <c r="F1490" s="9" t="str">
        <f t="shared" si="23"/>
        <v xml:space="preserve">5231  </v>
      </c>
      <c r="G1490" s="52" t="s">
        <v>90</v>
      </c>
      <c r="H1490" s="66">
        <v>86350</v>
      </c>
    </row>
    <row r="1491" spans="1:8">
      <c r="A1491" s="84"/>
      <c r="B1491" s="82"/>
      <c r="C1491" s="82"/>
      <c r="D1491" s="82"/>
      <c r="E1491" s="175" t="s">
        <v>541</v>
      </c>
      <c r="F1491" s="9" t="str">
        <f t="shared" si="23"/>
        <v xml:space="preserve">5411  </v>
      </c>
      <c r="G1491" s="52" t="s">
        <v>515</v>
      </c>
      <c r="H1491" s="66">
        <v>2583770.02</v>
      </c>
    </row>
    <row r="1492" spans="1:8">
      <c r="A1492" s="84"/>
      <c r="B1492" s="82"/>
      <c r="C1492" s="82"/>
      <c r="D1492" s="82"/>
      <c r="E1492" s="175" t="s">
        <v>541</v>
      </c>
      <c r="F1492" s="9" t="str">
        <f t="shared" si="23"/>
        <v xml:space="preserve">5491  </v>
      </c>
      <c r="G1492" s="52" t="s">
        <v>88</v>
      </c>
      <c r="H1492" s="66">
        <v>888000</v>
      </c>
    </row>
    <row r="1493" spans="1:8">
      <c r="A1493" s="84"/>
      <c r="B1493" s="82"/>
      <c r="C1493" s="82"/>
      <c r="D1493" s="82"/>
      <c r="E1493" s="175" t="s">
        <v>584</v>
      </c>
      <c r="F1493" s="9" t="str">
        <f t="shared" si="23"/>
        <v xml:space="preserve">5511  </v>
      </c>
      <c r="G1493" s="52" t="s">
        <v>516</v>
      </c>
      <c r="H1493" s="66">
        <v>12000</v>
      </c>
    </row>
    <row r="1494" spans="1:8">
      <c r="A1494" s="84"/>
      <c r="B1494" s="82"/>
      <c r="C1494" s="82"/>
      <c r="D1494" s="82"/>
      <c r="E1494" s="175" t="s">
        <v>541</v>
      </c>
      <c r="F1494" s="9" t="str">
        <f t="shared" si="23"/>
        <v xml:space="preserve">5651  </v>
      </c>
      <c r="G1494" s="67" t="s">
        <v>87</v>
      </c>
      <c r="H1494" s="68">
        <v>6000</v>
      </c>
    </row>
    <row r="1495" spans="1:8">
      <c r="A1495" s="119"/>
      <c r="B1495" s="119"/>
      <c r="C1495" s="119"/>
      <c r="D1495" s="123" t="str">
        <f>MID($G1495,1,7)</f>
        <v xml:space="preserve">2.2.1  </v>
      </c>
      <c r="E1495" s="173"/>
      <c r="F1495" s="120"/>
      <c r="G1495" s="121" t="s">
        <v>10</v>
      </c>
      <c r="H1495" s="122">
        <v>1250000</v>
      </c>
    </row>
    <row r="1496" spans="1:8">
      <c r="A1496" s="119"/>
      <c r="B1496" s="119"/>
      <c r="C1496" s="120" t="str">
        <f>MID($G1496,1,7)</f>
        <v xml:space="preserve">S0144  </v>
      </c>
      <c r="D1496" s="119"/>
      <c r="E1496" s="173"/>
      <c r="F1496" s="120"/>
      <c r="G1496" s="121" t="s">
        <v>517</v>
      </c>
      <c r="H1496" s="122">
        <v>1250000</v>
      </c>
    </row>
    <row r="1497" spans="1:8">
      <c r="A1497" s="119"/>
      <c r="B1497" s="120" t="str">
        <f>MID($G1497,1,12)</f>
        <v xml:space="preserve">31111-0703  </v>
      </c>
      <c r="C1497" s="119"/>
      <c r="D1497" s="119"/>
      <c r="E1497" s="173"/>
      <c r="F1497" s="120"/>
      <c r="G1497" s="121" t="s">
        <v>8</v>
      </c>
      <c r="H1497" s="122">
        <v>1250000</v>
      </c>
    </row>
    <row r="1498" spans="1:8">
      <c r="A1498" s="84"/>
      <c r="B1498" s="82"/>
      <c r="C1498" s="82"/>
      <c r="D1498" s="82"/>
      <c r="E1498" s="175" t="s">
        <v>561</v>
      </c>
      <c r="F1498" s="9" t="str">
        <f t="shared" si="23"/>
        <v xml:space="preserve">3391  </v>
      </c>
      <c r="G1498" s="19" t="s">
        <v>506</v>
      </c>
      <c r="H1498" s="65">
        <v>1250</v>
      </c>
    </row>
    <row r="1499" spans="1:8">
      <c r="A1499" s="84"/>
      <c r="B1499" s="82"/>
      <c r="C1499" s="82"/>
      <c r="D1499" s="82"/>
      <c r="E1499" s="175" t="s">
        <v>539</v>
      </c>
      <c r="F1499" s="9" t="str">
        <f t="shared" si="23"/>
        <v xml:space="preserve">6141  </v>
      </c>
      <c r="G1499" s="67" t="s">
        <v>12</v>
      </c>
      <c r="H1499" s="68">
        <v>1248750</v>
      </c>
    </row>
    <row r="1500" spans="1:8">
      <c r="A1500" s="119"/>
      <c r="B1500" s="119"/>
      <c r="C1500" s="119"/>
      <c r="D1500" s="123" t="str">
        <f>MID($G1500,1,7)</f>
        <v xml:space="preserve">2.4.1  </v>
      </c>
      <c r="E1500" s="173"/>
      <c r="F1500" s="120"/>
      <c r="G1500" s="121" t="s">
        <v>47</v>
      </c>
      <c r="H1500" s="122">
        <v>749200</v>
      </c>
    </row>
    <row r="1501" spans="1:8">
      <c r="A1501" s="119"/>
      <c r="B1501" s="119"/>
      <c r="C1501" s="120" t="str">
        <f>MID($G1501,1,7)</f>
        <v xml:space="preserve">S0145  </v>
      </c>
      <c r="D1501" s="119"/>
      <c r="E1501" s="173"/>
      <c r="F1501" s="120"/>
      <c r="G1501" s="121" t="s">
        <v>518</v>
      </c>
      <c r="H1501" s="122">
        <v>749200</v>
      </c>
    </row>
    <row r="1502" spans="1:8">
      <c r="A1502" s="119"/>
      <c r="B1502" s="120" t="str">
        <f>MID($G1502,1,12)</f>
        <v xml:space="preserve">31111-0703  </v>
      </c>
      <c r="C1502" s="119"/>
      <c r="D1502" s="119"/>
      <c r="E1502" s="173"/>
      <c r="F1502" s="120"/>
      <c r="G1502" s="121" t="s">
        <v>8</v>
      </c>
      <c r="H1502" s="122">
        <v>749200</v>
      </c>
    </row>
    <row r="1503" spans="1:8">
      <c r="A1503" s="84"/>
      <c r="B1503" s="82"/>
      <c r="C1503" s="82"/>
      <c r="D1503" s="82"/>
      <c r="E1503" s="175" t="s">
        <v>561</v>
      </c>
      <c r="F1503" s="9" t="str">
        <f t="shared" si="23"/>
        <v xml:space="preserve">3391  </v>
      </c>
      <c r="G1503" s="19" t="s">
        <v>506</v>
      </c>
      <c r="H1503" s="65">
        <v>0</v>
      </c>
    </row>
    <row r="1504" spans="1:8">
      <c r="A1504" s="84"/>
      <c r="B1504" s="82"/>
      <c r="C1504" s="82"/>
      <c r="D1504" s="82"/>
      <c r="E1504" s="175" t="s">
        <v>539</v>
      </c>
      <c r="F1504" s="9" t="str">
        <f t="shared" si="23"/>
        <v xml:space="preserve">6141  </v>
      </c>
      <c r="G1504" s="67" t="s">
        <v>12</v>
      </c>
      <c r="H1504" s="68">
        <v>749200</v>
      </c>
    </row>
    <row r="1505" spans="1:8">
      <c r="A1505" s="109"/>
      <c r="B1505" s="109"/>
      <c r="C1505" s="109"/>
      <c r="D1505" s="109"/>
      <c r="E1505" s="180"/>
      <c r="F1505" s="110"/>
      <c r="G1505" s="113" t="s">
        <v>519</v>
      </c>
      <c r="H1505" s="114">
        <v>121483.17</v>
      </c>
    </row>
    <row r="1506" spans="1:8">
      <c r="B1506" s="82"/>
      <c r="C1506" s="82"/>
      <c r="D1506" s="82"/>
      <c r="F1506" s="9" t="str">
        <f t="shared" si="23"/>
        <v/>
      </c>
      <c r="G1506" s="1"/>
    </row>
    <row r="1507" spans="1:8">
      <c r="B1507" s="82"/>
      <c r="C1507" s="82"/>
      <c r="D1507" s="82"/>
      <c r="F1507" s="9" t="str">
        <f t="shared" si="23"/>
        <v/>
      </c>
      <c r="G1507" s="1"/>
    </row>
    <row r="1508" spans="1:8">
      <c r="B1508" s="82"/>
      <c r="C1508" s="82"/>
      <c r="D1508" s="82"/>
      <c r="F1508" s="9" t="str">
        <f t="shared" si="23"/>
        <v/>
      </c>
      <c r="G1508" s="1"/>
    </row>
    <row r="1509" spans="1:8">
      <c r="A1509" s="109">
        <v>61402</v>
      </c>
      <c r="B1509" s="109"/>
      <c r="C1509" s="109"/>
      <c r="D1509" s="109"/>
      <c r="E1509" s="180"/>
      <c r="F1509" s="110"/>
      <c r="G1509" s="111" t="s">
        <v>447</v>
      </c>
      <c r="H1509" s="114">
        <v>9629964.9399999995</v>
      </c>
    </row>
    <row r="1510" spans="1:8">
      <c r="A1510" s="119"/>
      <c r="B1510" s="119"/>
      <c r="C1510" s="119"/>
      <c r="D1510" s="123" t="str">
        <f>MID($G1510,1,7)</f>
        <v xml:space="preserve">2.1.3  </v>
      </c>
      <c r="E1510" s="173"/>
      <c r="F1510" s="120"/>
      <c r="G1510" s="121" t="s">
        <v>465</v>
      </c>
      <c r="H1510" s="122">
        <v>5607344.79</v>
      </c>
    </row>
    <row r="1511" spans="1:8">
      <c r="A1511" s="119"/>
      <c r="B1511" s="119"/>
      <c r="C1511" s="120" t="str">
        <f>MID($G1511,1,7)</f>
        <v xml:space="preserve">S0134  </v>
      </c>
      <c r="D1511" s="119"/>
      <c r="E1511" s="173"/>
      <c r="F1511" s="120"/>
      <c r="G1511" s="121" t="s">
        <v>467</v>
      </c>
      <c r="H1511" s="122">
        <v>1892497.63</v>
      </c>
    </row>
    <row r="1512" spans="1:8">
      <c r="A1512" s="119"/>
      <c r="B1512" s="120" t="str">
        <f>MID($G1512,1,12)</f>
        <v xml:space="preserve">31111-0703  </v>
      </c>
      <c r="C1512" s="119"/>
      <c r="D1512" s="119"/>
      <c r="E1512" s="173"/>
      <c r="F1512" s="120"/>
      <c r="G1512" s="121" t="s">
        <v>8</v>
      </c>
      <c r="H1512" s="122">
        <v>1892497.63</v>
      </c>
    </row>
    <row r="1513" spans="1:8">
      <c r="A1513" s="84"/>
      <c r="B1513" s="82"/>
      <c r="C1513" s="82"/>
      <c r="D1513" s="82"/>
      <c r="E1513" s="175" t="s">
        <v>539</v>
      </c>
      <c r="F1513" s="9" t="str">
        <f t="shared" si="23"/>
        <v xml:space="preserve">6141  </v>
      </c>
      <c r="G1513" s="18" t="s">
        <v>12</v>
      </c>
      <c r="H1513" s="62">
        <v>1892497.63</v>
      </c>
    </row>
    <row r="1514" spans="1:8">
      <c r="A1514" s="119"/>
      <c r="B1514" s="119"/>
      <c r="C1514" s="120" t="str">
        <f>MID($G1514,1,7)</f>
        <v xml:space="preserve">S0135  </v>
      </c>
      <c r="D1514" s="119"/>
      <c r="E1514" s="173"/>
      <c r="F1514" s="120"/>
      <c r="G1514" s="121" t="s">
        <v>468</v>
      </c>
      <c r="H1514" s="122">
        <v>3714847.16</v>
      </c>
    </row>
    <row r="1515" spans="1:8">
      <c r="A1515" s="119"/>
      <c r="B1515" s="120" t="str">
        <f>MID($G1515,1,12)</f>
        <v xml:space="preserve">31111-0703  </v>
      </c>
      <c r="C1515" s="119"/>
      <c r="D1515" s="119"/>
      <c r="E1515" s="173"/>
      <c r="F1515" s="120"/>
      <c r="G1515" s="121" t="s">
        <v>8</v>
      </c>
      <c r="H1515" s="122">
        <v>3714847.16</v>
      </c>
    </row>
    <row r="1516" spans="1:8">
      <c r="A1516" s="84"/>
      <c r="B1516" s="82"/>
      <c r="C1516" s="82"/>
      <c r="D1516" s="82"/>
      <c r="E1516" s="175" t="s">
        <v>539</v>
      </c>
      <c r="F1516" s="9" t="str">
        <f t="shared" si="23"/>
        <v xml:space="preserve">6111  </v>
      </c>
      <c r="G1516" s="19" t="s">
        <v>19</v>
      </c>
      <c r="H1516" s="65">
        <v>3575775.59</v>
      </c>
    </row>
    <row r="1517" spans="1:8">
      <c r="A1517" s="84"/>
      <c r="B1517" s="82"/>
      <c r="C1517" s="82"/>
      <c r="D1517" s="82"/>
      <c r="E1517" s="175" t="s">
        <v>539</v>
      </c>
      <c r="F1517" s="9" t="str">
        <f t="shared" si="23"/>
        <v xml:space="preserve">6141  </v>
      </c>
      <c r="G1517" s="67" t="s">
        <v>12</v>
      </c>
      <c r="H1517" s="68">
        <v>139071.57</v>
      </c>
    </row>
    <row r="1518" spans="1:8">
      <c r="A1518" s="119"/>
      <c r="B1518" s="119"/>
      <c r="C1518" s="119"/>
      <c r="D1518" s="123" t="str">
        <f>MID($G1518,1,7)</f>
        <v xml:space="preserve">2.2.1  </v>
      </c>
      <c r="E1518" s="173"/>
      <c r="F1518" s="120"/>
      <c r="G1518" s="121" t="s">
        <v>10</v>
      </c>
      <c r="H1518" s="122">
        <v>955938.28</v>
      </c>
    </row>
    <row r="1519" spans="1:8">
      <c r="A1519" s="119"/>
      <c r="B1519" s="119"/>
      <c r="C1519" s="120" t="str">
        <f>MID($G1519,1,7)</f>
        <v xml:space="preserve">S0140  </v>
      </c>
      <c r="D1519" s="119"/>
      <c r="E1519" s="173"/>
      <c r="F1519" s="120"/>
      <c r="G1519" s="121" t="s">
        <v>520</v>
      </c>
      <c r="H1519" s="122">
        <v>955938.28</v>
      </c>
    </row>
    <row r="1520" spans="1:8">
      <c r="A1520" s="119"/>
      <c r="B1520" s="120" t="str">
        <f>MID($G1520,1,12)</f>
        <v xml:space="preserve">31111-0703  </v>
      </c>
      <c r="C1520" s="119"/>
      <c r="D1520" s="119"/>
      <c r="E1520" s="173"/>
      <c r="F1520" s="120"/>
      <c r="G1520" s="121" t="s">
        <v>8</v>
      </c>
      <c r="H1520" s="122">
        <v>955938.28</v>
      </c>
    </row>
    <row r="1521" spans="1:8">
      <c r="A1521" s="84"/>
      <c r="B1521" s="82"/>
      <c r="C1521" s="82"/>
      <c r="D1521" s="82"/>
      <c r="E1521" s="175" t="s">
        <v>539</v>
      </c>
      <c r="F1521" s="9" t="str">
        <f t="shared" si="23"/>
        <v xml:space="preserve">6141  </v>
      </c>
      <c r="G1521" s="18" t="s">
        <v>12</v>
      </c>
      <c r="H1521" s="62">
        <v>955938.28</v>
      </c>
    </row>
    <row r="1522" spans="1:8">
      <c r="A1522" s="119"/>
      <c r="B1522" s="119"/>
      <c r="C1522" s="119"/>
      <c r="D1522" s="123" t="str">
        <f>MID($G1522,1,7)</f>
        <v xml:space="preserve">2.4.1  </v>
      </c>
      <c r="E1522" s="173"/>
      <c r="F1522" s="120"/>
      <c r="G1522" s="121" t="s">
        <v>47</v>
      </c>
      <c r="H1522" s="122">
        <v>2329557.2000000002</v>
      </c>
    </row>
    <row r="1523" spans="1:8">
      <c r="A1523" s="119"/>
      <c r="B1523" s="119"/>
      <c r="C1523" s="120" t="str">
        <f>MID($G1523,1,7)</f>
        <v xml:space="preserve">S0100  </v>
      </c>
      <c r="D1523" s="119"/>
      <c r="E1523" s="173"/>
      <c r="F1523" s="120"/>
      <c r="G1523" s="121" t="s">
        <v>521</v>
      </c>
      <c r="H1523" s="122">
        <v>632891.04</v>
      </c>
    </row>
    <row r="1524" spans="1:8">
      <c r="A1524" s="119"/>
      <c r="B1524" s="120" t="str">
        <f>MID($G1524,1,12)</f>
        <v xml:space="preserve">31111-0703  </v>
      </c>
      <c r="C1524" s="119"/>
      <c r="D1524" s="119"/>
      <c r="E1524" s="173"/>
      <c r="F1524" s="120"/>
      <c r="G1524" s="121" t="s">
        <v>8</v>
      </c>
      <c r="H1524" s="122">
        <v>632891.04</v>
      </c>
    </row>
    <row r="1525" spans="1:8">
      <c r="A1525" s="84"/>
      <c r="B1525" s="82"/>
      <c r="C1525" s="82"/>
      <c r="D1525" s="82"/>
      <c r="E1525" s="175" t="s">
        <v>539</v>
      </c>
      <c r="F1525" s="9" t="str">
        <f t="shared" si="23"/>
        <v xml:space="preserve">6121  </v>
      </c>
      <c r="G1525" s="18" t="s">
        <v>14</v>
      </c>
      <c r="H1525" s="62">
        <v>632891.04</v>
      </c>
    </row>
    <row r="1526" spans="1:8">
      <c r="A1526" s="119"/>
      <c r="B1526" s="119"/>
      <c r="C1526" s="120" t="str">
        <f>MID($G1526,1,7)</f>
        <v xml:space="preserve">S0142  </v>
      </c>
      <c r="D1526" s="119"/>
      <c r="E1526" s="173"/>
      <c r="F1526" s="120"/>
      <c r="G1526" s="121" t="s">
        <v>522</v>
      </c>
      <c r="H1526" s="122">
        <v>1696666.16</v>
      </c>
    </row>
    <row r="1527" spans="1:8">
      <c r="A1527" s="119"/>
      <c r="B1527" s="120" t="str">
        <f>MID($G1527,1,12)</f>
        <v xml:space="preserve">31111-0703  </v>
      </c>
      <c r="C1527" s="119"/>
      <c r="D1527" s="119"/>
      <c r="E1527" s="173"/>
      <c r="F1527" s="120"/>
      <c r="G1527" s="121" t="s">
        <v>8</v>
      </c>
      <c r="H1527" s="122">
        <v>1696666.16</v>
      </c>
    </row>
    <row r="1528" spans="1:8">
      <c r="A1528" s="87"/>
      <c r="B1528" s="87"/>
      <c r="C1528" s="87"/>
      <c r="D1528" s="87"/>
      <c r="E1528" s="185" t="s">
        <v>539</v>
      </c>
      <c r="F1528" s="77" t="str">
        <f t="shared" si="23"/>
        <v xml:space="preserve">6121  </v>
      </c>
      <c r="G1528" s="76" t="s">
        <v>14</v>
      </c>
      <c r="H1528" s="78">
        <v>1696666.16</v>
      </c>
    </row>
    <row r="1529" spans="1:8">
      <c r="A1529" s="119"/>
      <c r="B1529" s="119"/>
      <c r="C1529" s="119"/>
      <c r="D1529" s="123" t="str">
        <f>MID($G1529,1,7)</f>
        <v xml:space="preserve">2.4.2  </v>
      </c>
      <c r="E1529" s="173"/>
      <c r="F1529" s="120"/>
      <c r="G1529" s="121" t="s">
        <v>119</v>
      </c>
      <c r="H1529" s="122">
        <v>405324.67</v>
      </c>
    </row>
    <row r="1530" spans="1:8">
      <c r="A1530" s="119"/>
      <c r="B1530" s="119"/>
      <c r="C1530" s="120" t="str">
        <f>MID($G1530,1,7)</f>
        <v xml:space="preserve">S0141  </v>
      </c>
      <c r="D1530" s="119"/>
      <c r="E1530" s="173"/>
      <c r="F1530" s="120"/>
      <c r="G1530" s="121" t="s">
        <v>169</v>
      </c>
      <c r="H1530" s="122">
        <v>405324.67</v>
      </c>
    </row>
    <row r="1531" spans="1:8">
      <c r="A1531" s="119"/>
      <c r="B1531" s="120" t="str">
        <f>MID($G1531,1,12)</f>
        <v xml:space="preserve">31111-0901  </v>
      </c>
      <c r="C1531" s="119"/>
      <c r="D1531" s="119"/>
      <c r="E1531" s="173"/>
      <c r="F1531" s="120"/>
      <c r="G1531" s="121" t="s">
        <v>16</v>
      </c>
      <c r="H1531" s="122">
        <v>405324.67</v>
      </c>
    </row>
    <row r="1532" spans="1:8">
      <c r="A1532" s="84"/>
      <c r="B1532" s="82"/>
      <c r="C1532" s="82"/>
      <c r="D1532" s="82"/>
      <c r="E1532" s="175" t="s">
        <v>561</v>
      </c>
      <c r="F1532" s="9" t="str">
        <f t="shared" si="23"/>
        <v xml:space="preserve">2111  </v>
      </c>
      <c r="G1532" s="19" t="s">
        <v>29</v>
      </c>
      <c r="H1532" s="65">
        <v>2552</v>
      </c>
    </row>
    <row r="1533" spans="1:8">
      <c r="A1533" s="84"/>
      <c r="B1533" s="82"/>
      <c r="C1533" s="82"/>
      <c r="D1533" s="82"/>
      <c r="E1533" s="175" t="s">
        <v>541</v>
      </c>
      <c r="F1533" s="9" t="str">
        <f t="shared" si="23"/>
        <v xml:space="preserve">5111  </v>
      </c>
      <c r="G1533" s="67" t="s">
        <v>78</v>
      </c>
      <c r="H1533" s="68">
        <v>402772.67</v>
      </c>
    </row>
    <row r="1534" spans="1:8">
      <c r="A1534" s="119"/>
      <c r="B1534" s="119"/>
      <c r="C1534" s="119"/>
      <c r="D1534" s="123" t="str">
        <f>MID($G1534,1,7)</f>
        <v xml:space="preserve">3.2.1  </v>
      </c>
      <c r="E1534" s="173"/>
      <c r="F1534" s="120"/>
      <c r="G1534" s="121" t="s">
        <v>523</v>
      </c>
      <c r="H1534" s="122">
        <v>331800</v>
      </c>
    </row>
    <row r="1535" spans="1:8">
      <c r="A1535" s="119"/>
      <c r="B1535" s="119"/>
      <c r="C1535" s="120" t="str">
        <f>MID($G1535,1,7)</f>
        <v xml:space="preserve">S0097  </v>
      </c>
      <c r="D1535" s="119"/>
      <c r="E1535" s="173"/>
      <c r="F1535" s="120"/>
      <c r="G1535" s="121" t="s">
        <v>524</v>
      </c>
      <c r="H1535" s="122">
        <v>331800</v>
      </c>
    </row>
    <row r="1536" spans="1:8">
      <c r="A1536" s="119"/>
      <c r="B1536" s="120" t="str">
        <f>MID($G1536,1,12)</f>
        <v xml:space="preserve">31111-0703  </v>
      </c>
      <c r="C1536" s="119"/>
      <c r="D1536" s="119"/>
      <c r="E1536" s="173"/>
      <c r="F1536" s="120"/>
      <c r="G1536" s="121" t="s">
        <v>8</v>
      </c>
      <c r="H1536" s="122">
        <v>331800</v>
      </c>
    </row>
    <row r="1537" spans="1:8">
      <c r="A1537" s="84"/>
      <c r="B1537" s="82"/>
      <c r="C1537" s="82"/>
      <c r="D1537" s="82"/>
      <c r="E1537" s="175" t="s">
        <v>539</v>
      </c>
      <c r="F1537" s="9" t="str">
        <f t="shared" si="23"/>
        <v xml:space="preserve">6161  </v>
      </c>
      <c r="G1537" s="18" t="s">
        <v>525</v>
      </c>
      <c r="H1537" s="62">
        <v>331800</v>
      </c>
    </row>
    <row r="1538" spans="1:8">
      <c r="A1538" s="109"/>
      <c r="B1538" s="109"/>
      <c r="C1538" s="109"/>
      <c r="D1538" s="109"/>
      <c r="E1538" s="180"/>
      <c r="F1538" s="110" t="str">
        <f t="shared" si="23"/>
        <v/>
      </c>
      <c r="G1538" s="113"/>
      <c r="H1538" s="114"/>
    </row>
    <row r="1539" spans="1:8">
      <c r="B1539" s="82"/>
      <c r="C1539" s="82"/>
      <c r="D1539" s="82"/>
      <c r="F1539" s="9" t="str">
        <f t="shared" si="23"/>
        <v/>
      </c>
      <c r="G1539" s="1"/>
    </row>
    <row r="1540" spans="1:8">
      <c r="B1540" s="82"/>
      <c r="C1540" s="82"/>
      <c r="D1540" s="82"/>
      <c r="F1540" s="9" t="str">
        <f t="shared" si="23"/>
        <v/>
      </c>
      <c r="G1540" s="1"/>
    </row>
    <row r="1541" spans="1:8">
      <c r="A1541" s="109">
        <v>61502</v>
      </c>
      <c r="B1541" s="109"/>
      <c r="C1541" s="109"/>
      <c r="D1541" s="109"/>
      <c r="E1541" s="180"/>
      <c r="F1541" s="110"/>
      <c r="G1541" s="111" t="s">
        <v>449</v>
      </c>
      <c r="H1541" s="114">
        <f>6107107.79+11437.95+H1570</f>
        <v>12837026.640000001</v>
      </c>
    </row>
    <row r="1542" spans="1:8">
      <c r="A1542" s="119"/>
      <c r="B1542" s="119"/>
      <c r="C1542" s="119"/>
      <c r="D1542" s="123" t="str">
        <f>MID($G1542,1,7)</f>
        <v xml:space="preserve">2.1.3  </v>
      </c>
      <c r="E1542" s="173"/>
      <c r="F1542" s="120"/>
      <c r="G1542" s="121" t="s">
        <v>465</v>
      </c>
      <c r="H1542" s="122">
        <f>3059667.3+11437.95</f>
        <v>3071105.25</v>
      </c>
    </row>
    <row r="1543" spans="1:8">
      <c r="A1543" s="119"/>
      <c r="B1543" s="119"/>
      <c r="C1543" s="120" t="str">
        <f>MID($G1543,1,7)</f>
        <v xml:space="preserve">S0134  </v>
      </c>
      <c r="D1543" s="119"/>
      <c r="E1543" s="173"/>
      <c r="F1543" s="120"/>
      <c r="G1543" s="121" t="s">
        <v>467</v>
      </c>
      <c r="H1543" s="122">
        <f>2306609.89+11437.95</f>
        <v>2318047.8400000003</v>
      </c>
    </row>
    <row r="1544" spans="1:8">
      <c r="A1544" s="119"/>
      <c r="B1544" s="120" t="str">
        <f>MID($G1544,1,12)</f>
        <v xml:space="preserve">31111-0703  </v>
      </c>
      <c r="C1544" s="119"/>
      <c r="D1544" s="119"/>
      <c r="E1544" s="173"/>
      <c r="F1544" s="120"/>
      <c r="G1544" s="121" t="s">
        <v>8</v>
      </c>
      <c r="H1544" s="122">
        <f t="shared" ref="H1544:H1545" si="24">2306609.89+11437.95</f>
        <v>2318047.8400000003</v>
      </c>
    </row>
    <row r="1545" spans="1:8">
      <c r="A1545" s="84"/>
      <c r="B1545" s="82"/>
      <c r="C1545" s="82"/>
      <c r="D1545" s="82"/>
      <c r="E1545" s="175" t="s">
        <v>539</v>
      </c>
      <c r="F1545" s="9" t="str">
        <f t="shared" si="23"/>
        <v xml:space="preserve">6141  </v>
      </c>
      <c r="G1545" s="18" t="s">
        <v>12</v>
      </c>
      <c r="H1545" s="62">
        <f t="shared" si="24"/>
        <v>2318047.8400000003</v>
      </c>
    </row>
    <row r="1546" spans="1:8">
      <c r="A1546" s="119"/>
      <c r="B1546" s="119"/>
      <c r="C1546" s="120" t="str">
        <f>MID($G1546,1,7)</f>
        <v xml:space="preserve">S0135  </v>
      </c>
      <c r="D1546" s="119"/>
      <c r="E1546" s="173"/>
      <c r="F1546" s="120"/>
      <c r="G1546" s="121" t="s">
        <v>468</v>
      </c>
      <c r="H1546" s="122">
        <v>753057.41</v>
      </c>
    </row>
    <row r="1547" spans="1:8">
      <c r="A1547" s="119"/>
      <c r="B1547" s="120" t="str">
        <f>MID($G1547,1,12)</f>
        <v xml:space="preserve">31111-0703  </v>
      </c>
      <c r="C1547" s="119"/>
      <c r="D1547" s="119"/>
      <c r="E1547" s="173"/>
      <c r="F1547" s="120"/>
      <c r="G1547" s="121" t="s">
        <v>8</v>
      </c>
      <c r="H1547" s="122">
        <v>753057.41</v>
      </c>
    </row>
    <row r="1548" spans="1:8">
      <c r="A1548" s="84"/>
      <c r="B1548" s="82"/>
      <c r="C1548" s="82"/>
      <c r="D1548" s="82"/>
      <c r="E1548" s="175" t="s">
        <v>539</v>
      </c>
      <c r="F1548" s="9" t="str">
        <f t="shared" si="23"/>
        <v xml:space="preserve">6141  </v>
      </c>
      <c r="G1548" s="18" t="s">
        <v>12</v>
      </c>
      <c r="H1548" s="62">
        <v>753057.41</v>
      </c>
    </row>
    <row r="1549" spans="1:8">
      <c r="A1549" s="119"/>
      <c r="B1549" s="119"/>
      <c r="C1549" s="119"/>
      <c r="D1549" s="123" t="str">
        <f>MID($G1549,1,7)</f>
        <v xml:space="preserve">2.2.1  </v>
      </c>
      <c r="E1549" s="173"/>
      <c r="F1549" s="120"/>
      <c r="G1549" s="121" t="s">
        <v>10</v>
      </c>
      <c r="H1549" s="122">
        <v>0</v>
      </c>
    </row>
    <row r="1550" spans="1:8">
      <c r="A1550" s="119"/>
      <c r="B1550" s="119"/>
      <c r="C1550" s="120" t="str">
        <f>MID($G1550,1,7)</f>
        <v xml:space="preserve">S0140  </v>
      </c>
      <c r="D1550" s="119"/>
      <c r="E1550" s="173"/>
      <c r="F1550" s="120"/>
      <c r="G1550" s="121" t="s">
        <v>520</v>
      </c>
      <c r="H1550" s="122">
        <v>0</v>
      </c>
    </row>
    <row r="1551" spans="1:8">
      <c r="A1551" s="119"/>
      <c r="B1551" s="120" t="str">
        <f>MID($G1551,1,12)</f>
        <v xml:space="preserve">31111-0703  </v>
      </c>
      <c r="C1551" s="119"/>
      <c r="D1551" s="119"/>
      <c r="E1551" s="173"/>
      <c r="F1551" s="120"/>
      <c r="G1551" s="121" t="s">
        <v>8</v>
      </c>
      <c r="H1551" s="122">
        <v>0</v>
      </c>
    </row>
    <row r="1552" spans="1:8">
      <c r="A1552" s="84"/>
      <c r="B1552" s="82"/>
      <c r="C1552" s="82"/>
      <c r="D1552" s="82"/>
      <c r="E1552" s="175" t="s">
        <v>539</v>
      </c>
      <c r="F1552" s="9" t="str">
        <f t="shared" ref="F1552:F1609" si="25">MID($G1552,1,6)</f>
        <v xml:space="preserve">6141  </v>
      </c>
      <c r="G1552" s="18" t="s">
        <v>12</v>
      </c>
      <c r="H1552" s="62">
        <v>0</v>
      </c>
    </row>
    <row r="1553" spans="1:8">
      <c r="A1553" s="119"/>
      <c r="B1553" s="119"/>
      <c r="C1553" s="119"/>
      <c r="D1553" s="123" t="str">
        <f>MID($G1553,1,7)</f>
        <v xml:space="preserve">2.2.5  </v>
      </c>
      <c r="E1553" s="173"/>
      <c r="F1553" s="120"/>
      <c r="G1553" s="121" t="s">
        <v>18</v>
      </c>
      <c r="H1553" s="122">
        <v>2966929.79</v>
      </c>
    </row>
    <row r="1554" spans="1:8">
      <c r="A1554" s="119"/>
      <c r="B1554" s="119"/>
      <c r="C1554" s="120" t="str">
        <f>MID($G1554,1,7)</f>
        <v xml:space="preserve">S0137  </v>
      </c>
      <c r="D1554" s="119"/>
      <c r="E1554" s="173"/>
      <c r="F1554" s="120"/>
      <c r="G1554" s="121" t="s">
        <v>17</v>
      </c>
      <c r="H1554" s="122">
        <v>2966929.79</v>
      </c>
    </row>
    <row r="1555" spans="1:8">
      <c r="A1555" s="119"/>
      <c r="B1555" s="120" t="str">
        <f>MID($G1555,1,12)</f>
        <v xml:space="preserve">31111-0703  </v>
      </c>
      <c r="C1555" s="119"/>
      <c r="D1555" s="119"/>
      <c r="E1555" s="173"/>
      <c r="F1555" s="120"/>
      <c r="G1555" s="121" t="s">
        <v>8</v>
      </c>
      <c r="H1555" s="122">
        <v>2966929.79</v>
      </c>
    </row>
    <row r="1556" spans="1:8">
      <c r="A1556" s="84"/>
      <c r="B1556" s="82"/>
      <c r="C1556" s="82"/>
      <c r="D1556" s="82"/>
      <c r="E1556" s="175" t="s">
        <v>539</v>
      </c>
      <c r="F1556" s="9" t="str">
        <f t="shared" si="25"/>
        <v xml:space="preserve">6111  </v>
      </c>
      <c r="G1556" s="18" t="s">
        <v>19</v>
      </c>
      <c r="H1556" s="62">
        <v>2966929.79</v>
      </c>
    </row>
    <row r="1557" spans="1:8">
      <c r="A1557" s="119"/>
      <c r="B1557" s="119"/>
      <c r="C1557" s="119"/>
      <c r="D1557" s="123" t="str">
        <f>MID($G1557,1,7)</f>
        <v xml:space="preserve">2.4.1  </v>
      </c>
      <c r="E1557" s="173"/>
      <c r="F1557" s="120"/>
      <c r="G1557" s="121" t="s">
        <v>47</v>
      </c>
      <c r="H1557" s="122">
        <v>80510.7</v>
      </c>
    </row>
    <row r="1558" spans="1:8">
      <c r="A1558" s="119"/>
      <c r="B1558" s="119"/>
      <c r="C1558" s="120" t="str">
        <f>MID($G1558,1,7)</f>
        <v xml:space="preserve">S0100  </v>
      </c>
      <c r="D1558" s="119"/>
      <c r="E1558" s="173"/>
      <c r="F1558" s="120"/>
      <c r="G1558" s="121" t="s">
        <v>521</v>
      </c>
      <c r="H1558" s="122">
        <v>0</v>
      </c>
    </row>
    <row r="1559" spans="1:8">
      <c r="A1559" s="119"/>
      <c r="B1559" s="120" t="str">
        <f>MID($G1559,1,12)</f>
        <v xml:space="preserve">31111-0703  </v>
      </c>
      <c r="C1559" s="119"/>
      <c r="D1559" s="119"/>
      <c r="E1559" s="173"/>
      <c r="F1559" s="120"/>
      <c r="G1559" s="121" t="s">
        <v>8</v>
      </c>
      <c r="H1559" s="122">
        <v>0</v>
      </c>
    </row>
    <row r="1560" spans="1:8">
      <c r="A1560" s="84"/>
      <c r="B1560" s="82"/>
      <c r="C1560" s="82"/>
      <c r="D1560" s="8"/>
      <c r="E1560" s="175" t="s">
        <v>539</v>
      </c>
      <c r="F1560" s="9" t="str">
        <f t="shared" si="25"/>
        <v xml:space="preserve">6121  </v>
      </c>
      <c r="G1560" s="18" t="s">
        <v>14</v>
      </c>
      <c r="H1560" s="62">
        <v>0</v>
      </c>
    </row>
    <row r="1561" spans="1:8">
      <c r="A1561" s="119"/>
      <c r="B1561" s="119"/>
      <c r="C1561" s="120" t="str">
        <f>MID($G1561,1,7)</f>
        <v xml:space="preserve">U0091  </v>
      </c>
      <c r="D1561" s="119"/>
      <c r="E1561" s="173"/>
      <c r="F1561" s="120"/>
      <c r="G1561" s="121" t="s">
        <v>526</v>
      </c>
      <c r="H1561" s="122">
        <v>80510.7</v>
      </c>
    </row>
    <row r="1562" spans="1:8">
      <c r="A1562" s="119"/>
      <c r="B1562" s="120" t="str">
        <f>MID($G1562,1,12)</f>
        <v xml:space="preserve">31111-0405  </v>
      </c>
      <c r="C1562" s="119"/>
      <c r="D1562" s="119"/>
      <c r="E1562" s="173"/>
      <c r="F1562" s="120"/>
      <c r="G1562" s="121" t="s">
        <v>246</v>
      </c>
      <c r="H1562" s="122">
        <v>80510.7</v>
      </c>
    </row>
    <row r="1563" spans="1:8">
      <c r="A1563" s="84"/>
      <c r="B1563" s="82"/>
      <c r="C1563" s="82"/>
      <c r="D1563" s="82"/>
      <c r="E1563" s="175" t="s">
        <v>561</v>
      </c>
      <c r="F1563" s="9" t="str">
        <f t="shared" si="25"/>
        <v xml:space="preserve">2111  </v>
      </c>
      <c r="G1563" s="19" t="s">
        <v>29</v>
      </c>
      <c r="H1563" s="65">
        <v>4990</v>
      </c>
    </row>
    <row r="1564" spans="1:8">
      <c r="A1564" s="84"/>
      <c r="B1564" s="82"/>
      <c r="C1564" s="82"/>
      <c r="D1564" s="82"/>
      <c r="E1564" s="175" t="s">
        <v>561</v>
      </c>
      <c r="F1564" s="9" t="str">
        <f t="shared" si="25"/>
        <v xml:space="preserve">2151  </v>
      </c>
      <c r="G1564" s="52" t="s">
        <v>43</v>
      </c>
      <c r="H1564" s="66">
        <v>8964.36</v>
      </c>
    </row>
    <row r="1565" spans="1:8">
      <c r="A1565" s="84"/>
      <c r="B1565" s="82"/>
      <c r="C1565" s="82"/>
      <c r="D1565" s="82"/>
      <c r="E1565" s="175" t="s">
        <v>561</v>
      </c>
      <c r="F1565" s="9" t="str">
        <f t="shared" si="25"/>
        <v xml:space="preserve">2214  </v>
      </c>
      <c r="G1565" s="52" t="s">
        <v>26</v>
      </c>
      <c r="H1565" s="66">
        <v>22000</v>
      </c>
    </row>
    <row r="1566" spans="1:8">
      <c r="A1566" s="84"/>
      <c r="B1566" s="82"/>
      <c r="C1566" s="82"/>
      <c r="D1566" s="82"/>
      <c r="E1566" s="175" t="s">
        <v>561</v>
      </c>
      <c r="F1566" s="9" t="str">
        <f t="shared" si="25"/>
        <v xml:space="preserve">2731  </v>
      </c>
      <c r="G1566" s="52" t="s">
        <v>54</v>
      </c>
      <c r="H1566" s="66">
        <v>14999.9</v>
      </c>
    </row>
    <row r="1567" spans="1:8">
      <c r="A1567" s="84"/>
      <c r="B1567" s="82"/>
      <c r="C1567" s="82"/>
      <c r="D1567" s="82"/>
      <c r="E1567" s="175" t="s">
        <v>561</v>
      </c>
      <c r="F1567" s="9" t="str">
        <f t="shared" si="25"/>
        <v xml:space="preserve">3291  </v>
      </c>
      <c r="G1567" s="52" t="s">
        <v>151</v>
      </c>
      <c r="H1567" s="66">
        <v>3000</v>
      </c>
    </row>
    <row r="1568" spans="1:8">
      <c r="A1568" s="84"/>
      <c r="B1568" s="82"/>
      <c r="C1568" s="82"/>
      <c r="D1568" s="82"/>
      <c r="E1568" s="175" t="s">
        <v>540</v>
      </c>
      <c r="F1568" s="9" t="str">
        <f t="shared" si="25"/>
        <v xml:space="preserve">4454  </v>
      </c>
      <c r="G1568" s="52" t="s">
        <v>61</v>
      </c>
      <c r="H1568" s="66">
        <v>7996.44</v>
      </c>
    </row>
    <row r="1569" spans="1:8">
      <c r="A1569" s="84"/>
      <c r="B1569" s="82"/>
      <c r="C1569" s="82"/>
      <c r="D1569" s="82"/>
      <c r="E1569" s="175" t="s">
        <v>541</v>
      </c>
      <c r="F1569" s="9" t="str">
        <f t="shared" si="25"/>
        <v xml:space="preserve">5291  </v>
      </c>
      <c r="G1569" s="67" t="s">
        <v>507</v>
      </c>
      <c r="H1569" s="68">
        <v>18560</v>
      </c>
    </row>
    <row r="1570" spans="1:8">
      <c r="A1570" s="109"/>
      <c r="B1570" s="109"/>
      <c r="C1570" s="109"/>
      <c r="D1570" s="109"/>
      <c r="E1570" s="180"/>
      <c r="F1570" s="110"/>
      <c r="G1570" s="113" t="s">
        <v>527</v>
      </c>
      <c r="H1570" s="114">
        <v>6718480.9000000004</v>
      </c>
    </row>
    <row r="1571" spans="1:8">
      <c r="B1571" s="82"/>
      <c r="C1571" s="82"/>
      <c r="D1571" s="82"/>
      <c r="F1571" s="12" t="str">
        <f t="shared" si="25"/>
        <v/>
      </c>
    </row>
    <row r="1572" spans="1:8">
      <c r="B1572" s="82"/>
      <c r="C1572" s="82"/>
      <c r="D1572" s="82"/>
      <c r="F1572" s="12" t="str">
        <f t="shared" si="25"/>
        <v/>
      </c>
    </row>
    <row r="1573" spans="1:8">
      <c r="A1573" s="109">
        <v>71206</v>
      </c>
      <c r="B1573" s="109"/>
      <c r="C1573" s="109"/>
      <c r="D1573" s="109"/>
      <c r="E1573" s="180"/>
      <c r="F1573" s="110"/>
      <c r="G1573" s="111" t="s">
        <v>450</v>
      </c>
      <c r="H1573" s="112">
        <v>53526.04</v>
      </c>
    </row>
    <row r="1574" spans="1:8">
      <c r="A1574" s="119"/>
      <c r="B1574" s="119"/>
      <c r="C1574" s="119"/>
      <c r="D1574" s="123" t="str">
        <f>MID($G1574,1,7)</f>
        <v xml:space="preserve">1.3.9  </v>
      </c>
      <c r="E1574" s="173"/>
      <c r="F1574" s="120"/>
      <c r="G1574" s="121" t="s">
        <v>462</v>
      </c>
      <c r="H1574" s="122">
        <v>53526.04</v>
      </c>
    </row>
    <row r="1575" spans="1:8">
      <c r="A1575" s="119"/>
      <c r="B1575" s="119"/>
      <c r="C1575" s="120" t="str">
        <f>MID($G1575,1,7)</f>
        <v xml:space="preserve">S0033  </v>
      </c>
      <c r="D1575" s="119"/>
      <c r="E1575" s="173"/>
      <c r="F1575" s="120"/>
      <c r="G1575" s="121" t="s">
        <v>528</v>
      </c>
      <c r="H1575" s="122">
        <v>53526.04</v>
      </c>
    </row>
    <row r="1576" spans="1:8">
      <c r="A1576" s="119"/>
      <c r="B1576" s="120" t="str">
        <f>MID($G1576,1,12)</f>
        <v xml:space="preserve">31111-0501  </v>
      </c>
      <c r="C1576" s="119"/>
      <c r="D1576" s="119"/>
      <c r="E1576" s="173"/>
      <c r="F1576" s="120"/>
      <c r="G1576" s="121" t="s">
        <v>4</v>
      </c>
      <c r="H1576" s="122">
        <v>53526.04</v>
      </c>
    </row>
    <row r="1577" spans="1:8">
      <c r="A1577" s="84"/>
      <c r="B1577" s="82"/>
      <c r="C1577" s="82"/>
      <c r="D1577" s="82"/>
      <c r="E1577" s="175" t="s">
        <v>539</v>
      </c>
      <c r="F1577" s="9" t="str">
        <f t="shared" si="25"/>
        <v xml:space="preserve">3411  </v>
      </c>
      <c r="G1577" s="18" t="s">
        <v>235</v>
      </c>
      <c r="H1577" s="62">
        <v>53526.04</v>
      </c>
    </row>
    <row r="1578" spans="1:8">
      <c r="A1578" s="109"/>
      <c r="B1578" s="109"/>
      <c r="C1578" s="109"/>
      <c r="D1578" s="109"/>
      <c r="E1578" s="180"/>
      <c r="F1578" s="110"/>
      <c r="G1578" s="113"/>
      <c r="H1578" s="114"/>
    </row>
    <row r="1579" spans="1:8">
      <c r="B1579" s="82"/>
      <c r="C1579" s="82"/>
      <c r="D1579" s="82"/>
      <c r="F1579" s="13"/>
      <c r="G1579" s="1"/>
    </row>
    <row r="1580" spans="1:8">
      <c r="B1580" s="82"/>
      <c r="C1580" s="82"/>
      <c r="D1580" s="82"/>
      <c r="F1580" s="12"/>
      <c r="G1580" s="1"/>
    </row>
    <row r="1581" spans="1:8">
      <c r="B1581" s="82"/>
      <c r="C1581" s="82"/>
      <c r="D1581" s="82"/>
      <c r="F1581" s="12"/>
      <c r="G1581" s="1"/>
    </row>
    <row r="1582" spans="1:8">
      <c r="A1582" s="109">
        <v>71305</v>
      </c>
      <c r="B1582" s="109"/>
      <c r="C1582" s="109"/>
      <c r="D1582" s="109"/>
      <c r="E1582" s="180"/>
      <c r="F1582" s="110"/>
      <c r="G1582" s="111" t="s">
        <v>451</v>
      </c>
      <c r="H1582" s="112">
        <f>1538790.15+H1600</f>
        <v>1944443.5499999998</v>
      </c>
    </row>
    <row r="1583" spans="1:8">
      <c r="A1583" s="119"/>
      <c r="B1583" s="119"/>
      <c r="C1583" s="119"/>
      <c r="D1583" s="123" t="str">
        <f>MID($G1583,1,7)</f>
        <v xml:space="preserve">2.1.3  </v>
      </c>
      <c r="E1583" s="173"/>
      <c r="F1583" s="120"/>
      <c r="G1583" s="121" t="s">
        <v>465</v>
      </c>
      <c r="H1583" s="122">
        <v>110218.31</v>
      </c>
    </row>
    <row r="1584" spans="1:8">
      <c r="A1584" s="119"/>
      <c r="B1584" s="119"/>
      <c r="C1584" s="120" t="str">
        <f>MID($G1584,1,7)</f>
        <v xml:space="preserve">S0135  </v>
      </c>
      <c r="D1584" s="119"/>
      <c r="E1584" s="173"/>
      <c r="F1584" s="120"/>
      <c r="G1584" s="121" t="s">
        <v>468</v>
      </c>
      <c r="H1584" s="122">
        <v>110218.31</v>
      </c>
    </row>
    <row r="1585" spans="1:8">
      <c r="A1585" s="119"/>
      <c r="B1585" s="120" t="str">
        <f>MID($G1585,1,12)</f>
        <v xml:space="preserve">31111-0703  </v>
      </c>
      <c r="C1585" s="119"/>
      <c r="D1585" s="119"/>
      <c r="E1585" s="173"/>
      <c r="F1585" s="120"/>
      <c r="G1585" s="121" t="s">
        <v>8</v>
      </c>
      <c r="H1585" s="122">
        <v>110218.31</v>
      </c>
    </row>
    <row r="1586" spans="1:8">
      <c r="A1586" s="84"/>
      <c r="B1586" s="82"/>
      <c r="C1586" s="82"/>
      <c r="D1586" s="82"/>
      <c r="E1586" s="175" t="s">
        <v>539</v>
      </c>
      <c r="F1586" s="9" t="str">
        <f t="shared" si="25"/>
        <v xml:space="preserve">6141  </v>
      </c>
      <c r="G1586" s="18" t="s">
        <v>12</v>
      </c>
      <c r="H1586" s="62">
        <v>110218.31</v>
      </c>
    </row>
    <row r="1587" spans="1:8">
      <c r="A1587" s="119"/>
      <c r="B1587" s="119"/>
      <c r="C1587" s="119"/>
      <c r="D1587" s="123" t="str">
        <f>MID($G1587,1,7)</f>
        <v xml:space="preserve">2.2.1  </v>
      </c>
      <c r="E1587" s="173"/>
      <c r="F1587" s="120"/>
      <c r="G1587" s="121" t="s">
        <v>10</v>
      </c>
      <c r="H1587" s="122">
        <v>1073512.47</v>
      </c>
    </row>
    <row r="1588" spans="1:8">
      <c r="A1588" s="119"/>
      <c r="B1588" s="119"/>
      <c r="C1588" s="120" t="str">
        <f>MID($G1588,1,7)</f>
        <v xml:space="preserve">R0001  </v>
      </c>
      <c r="D1588" s="119"/>
      <c r="E1588" s="173"/>
      <c r="F1588" s="120"/>
      <c r="G1588" s="121" t="s">
        <v>529</v>
      </c>
      <c r="H1588" s="122">
        <v>1073512.47</v>
      </c>
    </row>
    <row r="1589" spans="1:8">
      <c r="A1589" s="119"/>
      <c r="B1589" s="120" t="str">
        <f>MID($G1589,1,12)</f>
        <v xml:space="preserve">31111-0703  </v>
      </c>
      <c r="C1589" s="119"/>
      <c r="D1589" s="119"/>
      <c r="E1589" s="173"/>
      <c r="F1589" s="120"/>
      <c r="G1589" s="121" t="s">
        <v>8</v>
      </c>
      <c r="H1589" s="122">
        <v>1073512.47</v>
      </c>
    </row>
    <row r="1590" spans="1:8">
      <c r="A1590" s="84"/>
      <c r="B1590" s="82"/>
      <c r="C1590" s="82"/>
      <c r="D1590" s="82"/>
      <c r="E1590" s="175" t="s">
        <v>539</v>
      </c>
      <c r="F1590" s="9" t="str">
        <f t="shared" si="25"/>
        <v xml:space="preserve">6111  </v>
      </c>
      <c r="G1590" s="19" t="s">
        <v>19</v>
      </c>
      <c r="H1590" s="65">
        <v>1073512.47</v>
      </c>
    </row>
    <row r="1591" spans="1:8">
      <c r="A1591" s="84"/>
      <c r="B1591" s="82"/>
      <c r="C1591" s="82"/>
      <c r="D1591" s="82"/>
      <c r="E1591" s="175" t="s">
        <v>539</v>
      </c>
      <c r="F1591" s="9" t="str">
        <f t="shared" si="25"/>
        <v xml:space="preserve">6141  </v>
      </c>
      <c r="G1591" s="67" t="s">
        <v>12</v>
      </c>
      <c r="H1591" s="68">
        <v>0</v>
      </c>
    </row>
    <row r="1592" spans="1:8">
      <c r="A1592" s="119"/>
      <c r="B1592" s="119"/>
      <c r="C1592" s="119"/>
      <c r="D1592" s="123" t="str">
        <f>MID($G1592,1,7)</f>
        <v xml:space="preserve">2.4.4  </v>
      </c>
      <c r="E1592" s="173"/>
      <c r="F1592" s="120"/>
      <c r="G1592" s="121" t="s">
        <v>508</v>
      </c>
      <c r="H1592" s="122">
        <v>189159.37</v>
      </c>
    </row>
    <row r="1593" spans="1:8">
      <c r="A1593" s="119"/>
      <c r="B1593" s="119"/>
      <c r="C1593" s="120" t="str">
        <f>MID($G1593,1,7)</f>
        <v xml:space="preserve">S0139  </v>
      </c>
      <c r="D1593" s="119"/>
      <c r="E1593" s="173"/>
      <c r="F1593" s="120"/>
      <c r="G1593" s="121" t="s">
        <v>509</v>
      </c>
      <c r="H1593" s="122">
        <v>189159.37</v>
      </c>
    </row>
    <row r="1594" spans="1:8">
      <c r="A1594" s="119"/>
      <c r="B1594" s="120" t="str">
        <f>MID($G1594,1,12)</f>
        <v xml:space="preserve">31111-1301  </v>
      </c>
      <c r="C1594" s="119"/>
      <c r="D1594" s="119"/>
      <c r="E1594" s="173"/>
      <c r="F1594" s="120"/>
      <c r="G1594" s="121" t="s">
        <v>131</v>
      </c>
      <c r="H1594" s="122">
        <v>189159.37</v>
      </c>
    </row>
    <row r="1595" spans="1:8">
      <c r="A1595" s="84"/>
      <c r="B1595" s="82"/>
      <c r="C1595" s="82"/>
      <c r="D1595" s="82"/>
      <c r="E1595" s="175" t="s">
        <v>539</v>
      </c>
      <c r="F1595" s="9" t="str">
        <f t="shared" si="25"/>
        <v xml:space="preserve">6121  </v>
      </c>
      <c r="G1595" s="18" t="s">
        <v>14</v>
      </c>
      <c r="H1595" s="62">
        <v>189159.37</v>
      </c>
    </row>
    <row r="1596" spans="1:8">
      <c r="A1596" s="119"/>
      <c r="B1596" s="119"/>
      <c r="C1596" s="119"/>
      <c r="D1596" s="123" t="str">
        <f>MID($G1596,1,7)</f>
        <v xml:space="preserve">3.2.1  </v>
      </c>
      <c r="E1596" s="173"/>
      <c r="F1596" s="120"/>
      <c r="G1596" s="121" t="s">
        <v>523</v>
      </c>
      <c r="H1596" s="122">
        <v>165900</v>
      </c>
    </row>
    <row r="1597" spans="1:8">
      <c r="A1597" s="119"/>
      <c r="B1597" s="119"/>
      <c r="C1597" s="120" t="str">
        <f>MID($G1597,1,7)</f>
        <v xml:space="preserve">S0097  </v>
      </c>
      <c r="D1597" s="119"/>
      <c r="E1597" s="173"/>
      <c r="F1597" s="120"/>
      <c r="G1597" s="121" t="s">
        <v>524</v>
      </c>
      <c r="H1597" s="122">
        <v>165900</v>
      </c>
    </row>
    <row r="1598" spans="1:8">
      <c r="A1598" s="119"/>
      <c r="B1598" s="120" t="str">
        <f>MID($G1598,1,12)</f>
        <v xml:space="preserve">31111-0703  </v>
      </c>
      <c r="C1598" s="119"/>
      <c r="D1598" s="119"/>
      <c r="E1598" s="173"/>
      <c r="F1598" s="120"/>
      <c r="G1598" s="121" t="s">
        <v>8</v>
      </c>
      <c r="H1598" s="122">
        <v>165900</v>
      </c>
    </row>
    <row r="1599" spans="1:8">
      <c r="A1599" s="84"/>
      <c r="B1599" s="82"/>
      <c r="C1599" s="82"/>
      <c r="D1599" s="82"/>
      <c r="E1599" s="175" t="s">
        <v>539</v>
      </c>
      <c r="F1599" s="9" t="str">
        <f t="shared" si="25"/>
        <v xml:space="preserve">6161  </v>
      </c>
      <c r="G1599" s="19" t="s">
        <v>525</v>
      </c>
      <c r="H1599" s="65">
        <v>165900</v>
      </c>
    </row>
    <row r="1600" spans="1:8">
      <c r="A1600" s="137"/>
      <c r="B1600" s="138"/>
      <c r="C1600" s="138"/>
      <c r="D1600" s="138"/>
      <c r="E1600" s="186"/>
      <c r="F1600" s="107"/>
      <c r="G1600" s="113" t="s">
        <v>530</v>
      </c>
      <c r="H1600" s="114">
        <v>405653.4</v>
      </c>
    </row>
    <row r="1601" spans="1:8">
      <c r="B1601" s="82"/>
      <c r="C1601" s="82"/>
      <c r="D1601" s="82"/>
      <c r="F1601" s="12"/>
      <c r="G1601" s="1"/>
    </row>
    <row r="1602" spans="1:8">
      <c r="B1602" s="82"/>
      <c r="C1602" s="82"/>
      <c r="D1602" s="82"/>
      <c r="F1602" s="12"/>
      <c r="G1602" s="1"/>
    </row>
    <row r="1603" spans="1:8">
      <c r="B1603" s="82"/>
      <c r="C1603" s="82"/>
      <c r="D1603" s="82"/>
      <c r="F1603" s="12"/>
      <c r="G1603" s="1"/>
    </row>
    <row r="1604" spans="1:8">
      <c r="A1604" s="131">
        <v>71405</v>
      </c>
      <c r="B1604" s="132"/>
      <c r="C1604" s="132"/>
      <c r="D1604" s="132"/>
      <c r="E1604" s="181"/>
      <c r="F1604" s="133"/>
      <c r="G1604" s="134" t="s">
        <v>452</v>
      </c>
      <c r="H1604" s="104">
        <f>1398090.93+H1618</f>
        <v>1692391.7799999998</v>
      </c>
    </row>
    <row r="1605" spans="1:8">
      <c r="A1605" s="119"/>
      <c r="B1605" s="119"/>
      <c r="C1605" s="119"/>
      <c r="D1605" s="123" t="str">
        <f>MID($G1605,1,7)</f>
        <v xml:space="preserve">2.2.1  </v>
      </c>
      <c r="E1605" s="173"/>
      <c r="F1605" s="120"/>
      <c r="G1605" s="121" t="s">
        <v>10</v>
      </c>
      <c r="H1605" s="122">
        <v>1112762.96</v>
      </c>
    </row>
    <row r="1606" spans="1:8">
      <c r="A1606" s="119"/>
      <c r="B1606" s="119"/>
      <c r="C1606" s="120" t="str">
        <f>MID($G1606,1,7)</f>
        <v xml:space="preserve">R0001  </v>
      </c>
      <c r="D1606" s="119"/>
      <c r="E1606" s="173"/>
      <c r="F1606" s="120"/>
      <c r="G1606" s="121" t="s">
        <v>529</v>
      </c>
      <c r="H1606" s="122">
        <v>1112762.96</v>
      </c>
    </row>
    <row r="1607" spans="1:8">
      <c r="A1607" s="119"/>
      <c r="B1607" s="120" t="str">
        <f>MID($G1607,1,12)</f>
        <v xml:space="preserve">31111-0703  </v>
      </c>
      <c r="C1607" s="119"/>
      <c r="D1607" s="119"/>
      <c r="E1607" s="173"/>
      <c r="F1607" s="120"/>
      <c r="G1607" s="121" t="s">
        <v>8</v>
      </c>
      <c r="H1607" s="122">
        <v>1112762.96</v>
      </c>
    </row>
    <row r="1608" spans="1:8">
      <c r="A1608" s="84"/>
      <c r="B1608" s="82"/>
      <c r="C1608" s="82"/>
      <c r="D1608" s="82"/>
      <c r="E1608" s="175" t="s">
        <v>539</v>
      </c>
      <c r="F1608" s="9" t="str">
        <f t="shared" si="25"/>
        <v xml:space="preserve">6111  </v>
      </c>
      <c r="G1608" s="19" t="s">
        <v>19</v>
      </c>
      <c r="H1608" s="65">
        <v>1112762.96</v>
      </c>
    </row>
    <row r="1609" spans="1:8">
      <c r="A1609" s="84"/>
      <c r="B1609" s="82"/>
      <c r="C1609" s="82"/>
      <c r="D1609" s="82"/>
      <c r="E1609" s="175" t="s">
        <v>539</v>
      </c>
      <c r="F1609" s="9" t="str">
        <f t="shared" si="25"/>
        <v xml:space="preserve">6141  </v>
      </c>
      <c r="G1609" s="67" t="s">
        <v>12</v>
      </c>
      <c r="H1609" s="68">
        <v>0</v>
      </c>
    </row>
    <row r="1610" spans="1:8">
      <c r="A1610" s="119"/>
      <c r="B1610" s="119"/>
      <c r="C1610" s="119"/>
      <c r="D1610" s="123" t="str">
        <f>MID($G1610,1,7)</f>
        <v xml:space="preserve">2.4.4  </v>
      </c>
      <c r="E1610" s="173"/>
      <c r="F1610" s="120"/>
      <c r="G1610" s="121" t="s">
        <v>508</v>
      </c>
      <c r="H1610" s="122">
        <v>119427.97</v>
      </c>
    </row>
    <row r="1611" spans="1:8">
      <c r="A1611" s="119"/>
      <c r="B1611" s="119"/>
      <c r="C1611" s="120" t="str">
        <f>MID($G1611,1,7)</f>
        <v xml:space="preserve">S0139  </v>
      </c>
      <c r="D1611" s="119"/>
      <c r="E1611" s="173"/>
      <c r="F1611" s="120"/>
      <c r="G1611" s="121" t="s">
        <v>509</v>
      </c>
      <c r="H1611" s="122">
        <v>119427.97</v>
      </c>
    </row>
    <row r="1612" spans="1:8">
      <c r="A1612" s="119"/>
      <c r="B1612" s="120" t="str">
        <f>MID($G1612,1,12)</f>
        <v xml:space="preserve">31111-1301  </v>
      </c>
      <c r="C1612" s="119"/>
      <c r="D1612" s="119"/>
      <c r="E1612" s="173"/>
      <c r="F1612" s="120"/>
      <c r="G1612" s="121" t="s">
        <v>131</v>
      </c>
      <c r="H1612" s="122">
        <v>119427.97</v>
      </c>
    </row>
    <row r="1613" spans="1:8">
      <c r="A1613" s="84"/>
      <c r="B1613" s="82"/>
      <c r="C1613" s="82"/>
      <c r="D1613" s="82"/>
      <c r="E1613" s="175" t="s">
        <v>539</v>
      </c>
      <c r="F1613" s="9" t="str">
        <f t="shared" ref="F1613:F1629" si="26">MID($G1613,1,6)</f>
        <v xml:space="preserve">6121  </v>
      </c>
      <c r="G1613" s="18" t="s">
        <v>14</v>
      </c>
      <c r="H1613" s="62">
        <v>119427.97</v>
      </c>
    </row>
    <row r="1614" spans="1:8">
      <c r="A1614" s="119"/>
      <c r="B1614" s="119"/>
      <c r="C1614" s="119"/>
      <c r="D1614" s="123" t="str">
        <f>MID($G1614,1,7)</f>
        <v xml:space="preserve">3.2.1  </v>
      </c>
      <c r="E1614" s="173"/>
      <c r="F1614" s="120"/>
      <c r="G1614" s="121" t="s">
        <v>523</v>
      </c>
      <c r="H1614" s="122">
        <v>165900</v>
      </c>
    </row>
    <row r="1615" spans="1:8">
      <c r="A1615" s="119"/>
      <c r="B1615" s="119"/>
      <c r="C1615" s="120" t="str">
        <f>MID($G1615,1,7)</f>
        <v xml:space="preserve">S0097  </v>
      </c>
      <c r="D1615" s="119"/>
      <c r="E1615" s="173"/>
      <c r="F1615" s="120"/>
      <c r="G1615" s="121" t="s">
        <v>524</v>
      </c>
      <c r="H1615" s="122">
        <v>165900</v>
      </c>
    </row>
    <row r="1616" spans="1:8">
      <c r="A1616" s="119"/>
      <c r="B1616" s="120" t="str">
        <f>MID($G1616,1,12)</f>
        <v xml:space="preserve">31111-0703  </v>
      </c>
      <c r="C1616" s="119"/>
      <c r="D1616" s="119"/>
      <c r="E1616" s="173"/>
      <c r="F1616" s="120"/>
      <c r="G1616" s="121" t="s">
        <v>8</v>
      </c>
      <c r="H1616" s="122">
        <v>165900</v>
      </c>
    </row>
    <row r="1617" spans="1:8">
      <c r="A1617" s="84"/>
      <c r="B1617" s="82"/>
      <c r="C1617" s="82"/>
      <c r="D1617" s="82"/>
      <c r="E1617" s="175" t="s">
        <v>539</v>
      </c>
      <c r="F1617" s="9" t="str">
        <f t="shared" si="26"/>
        <v xml:space="preserve">6161  </v>
      </c>
      <c r="G1617" s="19" t="s">
        <v>525</v>
      </c>
      <c r="H1617" s="65">
        <v>165900</v>
      </c>
    </row>
    <row r="1618" spans="1:8">
      <c r="A1618" s="137"/>
      <c r="B1618" s="138"/>
      <c r="C1618" s="138"/>
      <c r="D1618" s="138"/>
      <c r="E1618" s="186"/>
      <c r="F1618" s="139"/>
      <c r="G1618" s="113" t="s">
        <v>531</v>
      </c>
      <c r="H1618" s="114">
        <v>294300.84999999998</v>
      </c>
    </row>
    <row r="1619" spans="1:8">
      <c r="B1619" s="82"/>
      <c r="C1619" s="82"/>
      <c r="D1619" s="82"/>
      <c r="F1619" s="12"/>
      <c r="G1619" s="1"/>
    </row>
    <row r="1620" spans="1:8">
      <c r="B1620" s="82"/>
      <c r="C1620" s="82"/>
      <c r="D1620" s="82"/>
      <c r="F1620" s="12"/>
      <c r="G1620" s="1"/>
    </row>
    <row r="1621" spans="1:8">
      <c r="B1621" s="82"/>
      <c r="C1621" s="82"/>
      <c r="D1621" s="82"/>
      <c r="F1621" s="12"/>
      <c r="G1621" s="1"/>
    </row>
    <row r="1622" spans="1:8">
      <c r="A1622" s="131">
        <v>71505</v>
      </c>
      <c r="B1622" s="132"/>
      <c r="C1622" s="132"/>
      <c r="D1622" s="132"/>
      <c r="E1622" s="181"/>
      <c r="F1622" s="133"/>
      <c r="G1622" s="134" t="s">
        <v>453</v>
      </c>
      <c r="H1622" s="104">
        <f>1229359.91+H1630</f>
        <v>1804348.66</v>
      </c>
    </row>
    <row r="1623" spans="1:8">
      <c r="A1623" s="119"/>
      <c r="B1623" s="119"/>
      <c r="C1623" s="119"/>
      <c r="D1623" s="123" t="str">
        <f>MID($G1623,1,7)</f>
        <v xml:space="preserve">2.2.1  </v>
      </c>
      <c r="E1623" s="173"/>
      <c r="F1623" s="120"/>
      <c r="G1623" s="121" t="s">
        <v>10</v>
      </c>
      <c r="H1623" s="122">
        <v>1229359.9099999999</v>
      </c>
    </row>
    <row r="1624" spans="1:8">
      <c r="A1624" s="119"/>
      <c r="B1624" s="119"/>
      <c r="C1624" s="120" t="str">
        <f>MID($G1624,1,7)</f>
        <v xml:space="preserve">R0001  </v>
      </c>
      <c r="D1624" s="119"/>
      <c r="E1624" s="173"/>
      <c r="F1624" s="120"/>
      <c r="G1624" s="121" t="s">
        <v>529</v>
      </c>
      <c r="H1624" s="122">
        <v>713969.91</v>
      </c>
    </row>
    <row r="1625" spans="1:8" ht="14.25" customHeight="1">
      <c r="A1625" s="119"/>
      <c r="B1625" s="120" t="str">
        <f>MID($G1625,1,12)</f>
        <v xml:space="preserve">31111-0703  </v>
      </c>
      <c r="C1625" s="119"/>
      <c r="D1625" s="119"/>
      <c r="E1625" s="173"/>
      <c r="F1625" s="120"/>
      <c r="G1625" s="121" t="s">
        <v>8</v>
      </c>
      <c r="H1625" s="122">
        <v>713969.91</v>
      </c>
    </row>
    <row r="1626" spans="1:8">
      <c r="A1626" s="84"/>
      <c r="B1626" s="82"/>
      <c r="C1626" s="82"/>
      <c r="D1626" s="82"/>
      <c r="E1626" s="175" t="s">
        <v>539</v>
      </c>
      <c r="F1626" s="9" t="str">
        <f t="shared" si="26"/>
        <v xml:space="preserve">6141  </v>
      </c>
      <c r="G1626" s="18" t="s">
        <v>12</v>
      </c>
      <c r="H1626" s="62">
        <f>713969.915749887</f>
        <v>713969.915749887</v>
      </c>
    </row>
    <row r="1627" spans="1:8">
      <c r="A1627" s="119"/>
      <c r="B1627" s="119"/>
      <c r="C1627" s="120" t="str">
        <f>MID($G1627,1,7)</f>
        <v xml:space="preserve">S0140  </v>
      </c>
      <c r="D1627" s="119"/>
      <c r="E1627" s="173"/>
      <c r="F1627" s="120"/>
      <c r="G1627" s="121" t="s">
        <v>520</v>
      </c>
      <c r="H1627" s="122">
        <v>515390</v>
      </c>
    </row>
    <row r="1628" spans="1:8">
      <c r="A1628" s="119"/>
      <c r="B1628" s="120" t="str">
        <f>MID($G1628,1,12)</f>
        <v xml:space="preserve">31111-0703  </v>
      </c>
      <c r="C1628" s="119"/>
      <c r="D1628" s="119"/>
      <c r="E1628" s="173"/>
      <c r="F1628" s="120"/>
      <c r="G1628" s="121" t="s">
        <v>8</v>
      </c>
      <c r="H1628" s="122">
        <v>515390</v>
      </c>
    </row>
    <row r="1629" spans="1:8">
      <c r="A1629" s="84"/>
      <c r="B1629" s="82"/>
      <c r="C1629" s="82"/>
      <c r="D1629" s="82"/>
      <c r="E1629" s="175" t="s">
        <v>539</v>
      </c>
      <c r="F1629" s="9" t="str">
        <f t="shared" si="26"/>
        <v xml:space="preserve">6141  </v>
      </c>
      <c r="G1629" s="19" t="s">
        <v>12</v>
      </c>
      <c r="H1629" s="65">
        <v>515390</v>
      </c>
    </row>
    <row r="1630" spans="1:8">
      <c r="A1630" s="137"/>
      <c r="B1630" s="138"/>
      <c r="C1630" s="138"/>
      <c r="D1630" s="138"/>
      <c r="E1630" s="186"/>
      <c r="F1630" s="139"/>
      <c r="G1630" s="113" t="s">
        <v>532</v>
      </c>
      <c r="H1630" s="114">
        <v>574988.75</v>
      </c>
    </row>
    <row r="1631" spans="1:8">
      <c r="B1631" s="82"/>
      <c r="C1631" s="82"/>
      <c r="D1631" s="82"/>
      <c r="F1631" s="12"/>
    </row>
    <row r="1632" spans="1:8">
      <c r="F1632" s="12"/>
    </row>
    <row r="1633" spans="6:8" ht="26.25" customHeight="1">
      <c r="F1633" s="12"/>
      <c r="G1633" s="140" t="s">
        <v>533</v>
      </c>
      <c r="H1633" s="112">
        <f>H1622+H1604+H1582+H1573+H1541+H1509+H1474+H1449+H1298+H1290+H1245+H1193+H1176+H27+H8</f>
        <v>406906010.91000003</v>
      </c>
    </row>
  </sheetData>
  <mergeCells count="2">
    <mergeCell ref="A4:H4"/>
    <mergeCell ref="A5:H5"/>
  </mergeCells>
  <dataValidations xWindow="99" yWindow="383" count="6">
    <dataValidation allowBlank="1" showInputMessage="1" showErrorMessage="1" prompt="Clasificación Programática de acuerdo al emitido por el CONAC (DOF 8-ago-13). Letra y número." sqref="C7"/>
    <dataValidation allowBlank="1" showInputMessage="1" showErrorMessage="1" prompt="De acuerdo al Clasificador por Objeto del Gasto y su Adecuación (DOF 10-jun-10 y 19-nov-10). A cuatro dígitos." sqref="F7"/>
    <dataValidation allowBlank="1" showInputMessage="1" showErrorMessage="1" prompt="Clasificador por Fuentes de Financiamiento de acuerdo al emitido por el CONAC (DOF 2-ene-13). A un dígito." sqref="A7"/>
    <dataValidation allowBlank="1" showInputMessage="1" showErrorMessage="1" prompt="De acuerdo a la Clasificación Administrativa, publicada en el DOF del 7 de julio de 2011. A cuatro dígitos. Además incluir la UR, separado por guion (CA - UR)." sqref="B7"/>
    <dataValidation allowBlank="1" showInputMessage="1" showErrorMessage="1" prompt="De acuerdo a la Clasificación Económica publicada en el DOF del 7 de julio de 2011. A cuatro dígitos." sqref="E7"/>
    <dataValidation allowBlank="1" showInputMessage="1" showErrorMessage="1" prompt="De acuerdo al Clasificador Funcional del Gasto (finalidad, función y subfunción); publicado en el DOF del 27 de diciembre de 2010. A tres dígitos" sqref="D7"/>
  </dataValidation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headerFooter>
    <oddFooter>&amp;A&amp;RPágina &amp;P</oddFooter>
  </headerFooter>
  <rowBreaks count="1" manualBreakCount="1">
    <brk id="11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EGRESOS</vt:lpstr>
      <vt:lpstr>EGRESOS!Títulos_a_imprimir</vt:lpstr>
      <vt:lpstr>INGRESOS!Títulos_a_imprimir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Lucero</cp:lastModifiedBy>
  <cp:lastPrinted>2016-06-13T15:53:33Z</cp:lastPrinted>
  <dcterms:created xsi:type="dcterms:W3CDTF">2016-02-14T19:03:57Z</dcterms:created>
  <dcterms:modified xsi:type="dcterms:W3CDTF">2016-06-13T16:38:25Z</dcterms:modified>
</cp:coreProperties>
</file>